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teph\Documents\Arena Training\Excel\Practice Files for Attendees\"/>
    </mc:Choice>
  </mc:AlternateContent>
  <xr:revisionPtr revIDLastSave="0" documentId="13_ncr:1_{571E2CF2-A86A-4FD7-8CF3-774AFF0D940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Format and Use Functions" sheetId="2" r:id="rId1"/>
    <sheet name="Create and Modify a Table" sheetId="3" r:id="rId2"/>
    <sheet name="Create and Modify a Chart" sheetId="4" r:id="rId3"/>
  </sheets>
  <externalReferences>
    <externalReference r:id="rId4"/>
  </externalReferences>
  <definedNames>
    <definedName name="Commission">'[1]Format and Use Functions'!$K$1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H39" i="4"/>
  <c r="I39" i="4" s="1"/>
  <c r="H38" i="4"/>
  <c r="I38" i="4" s="1"/>
  <c r="H37" i="4"/>
  <c r="I37" i="4" s="1"/>
  <c r="I36" i="4"/>
  <c r="H36" i="4"/>
  <c r="I35" i="4"/>
  <c r="H35" i="4"/>
  <c r="I34" i="4"/>
  <c r="H34" i="4"/>
  <c r="H33" i="4"/>
  <c r="I33" i="4" s="1"/>
  <c r="I32" i="4"/>
  <c r="H32" i="4"/>
  <c r="H31" i="4"/>
  <c r="I31" i="4" s="1"/>
  <c r="H30" i="4"/>
  <c r="I30" i="4" s="1"/>
  <c r="H29" i="4"/>
  <c r="I29" i="4" s="1"/>
  <c r="I28" i="4"/>
  <c r="H28" i="4"/>
  <c r="I27" i="4"/>
  <c r="H27" i="4"/>
  <c r="I26" i="4"/>
  <c r="H26" i="4"/>
  <c r="I25" i="4"/>
  <c r="H25" i="4"/>
  <c r="I24" i="4"/>
  <c r="H24" i="4"/>
  <c r="H23" i="4"/>
  <c r="I23" i="4" s="1"/>
  <c r="H22" i="4"/>
  <c r="I22" i="4" s="1"/>
  <c r="H21" i="4"/>
  <c r="I21" i="4" s="1"/>
  <c r="I20" i="4"/>
  <c r="H20" i="4"/>
  <c r="I19" i="4"/>
  <c r="H19" i="4"/>
  <c r="I18" i="4"/>
  <c r="H18" i="4"/>
  <c r="I17" i="4"/>
  <c r="H17" i="4"/>
  <c r="I16" i="4"/>
  <c r="H16" i="4"/>
  <c r="H15" i="4"/>
  <c r="I15" i="4" s="1"/>
  <c r="H14" i="4"/>
  <c r="I14" i="4" s="1"/>
  <c r="H13" i="4"/>
  <c r="I13" i="4" s="1"/>
  <c r="I12" i="4"/>
  <c r="H12" i="4"/>
  <c r="H40" i="4" s="1"/>
  <c r="I11" i="4"/>
  <c r="H11" i="4"/>
  <c r="I10" i="4"/>
  <c r="H10" i="4"/>
  <c r="K3" i="4"/>
  <c r="A3" i="4"/>
  <c r="K2" i="4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I27" i="3"/>
  <c r="H27" i="3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I19" i="3"/>
  <c r="H19" i="3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I11" i="3"/>
  <c r="H11" i="3"/>
  <c r="H10" i="3"/>
  <c r="I10" i="3" s="1"/>
  <c r="K3" i="3"/>
  <c r="A3" i="3"/>
  <c r="K2" i="3"/>
  <c r="I40" i="4" l="1"/>
</calcChain>
</file>

<file path=xl/sharedStrings.xml><?xml version="1.0" encoding="utf-8"?>
<sst xmlns="http://schemas.openxmlformats.org/spreadsheetml/2006/main" count="229" uniqueCount="53">
  <si>
    <t>John</t>
  </si>
  <si>
    <t>Juliet</t>
  </si>
  <si>
    <t>Ashley</t>
  </si>
  <si>
    <t>Brett</t>
  </si>
  <si>
    <t>Marie</t>
  </si>
  <si>
    <t>Week 6</t>
  </si>
  <si>
    <t>Commission:</t>
  </si>
  <si>
    <t>Nancy</t>
  </si>
  <si>
    <t>Ahmed</t>
  </si>
  <si>
    <t>Lila</t>
  </si>
  <si>
    <t>Sam</t>
  </si>
  <si>
    <t>Larula</t>
  </si>
  <si>
    <t>Neketa</t>
  </si>
  <si>
    <t>Alissa</t>
  </si>
  <si>
    <t>Dave</t>
  </si>
  <si>
    <t>Juniata</t>
  </si>
  <si>
    <t>Velona</t>
  </si>
  <si>
    <t>Sinterra</t>
  </si>
  <si>
    <t>Ceceli</t>
  </si>
  <si>
    <t>Amar</t>
  </si>
  <si>
    <t>Anna Lisa</t>
  </si>
  <si>
    <t>Maria</t>
  </si>
  <si>
    <t>Susanna</t>
  </si>
  <si>
    <t>Denosha</t>
  </si>
  <si>
    <t>Avriletta</t>
  </si>
  <si>
    <t>Diamon</t>
  </si>
  <si>
    <t>Tenesha</t>
  </si>
  <si>
    <t>Sabul</t>
  </si>
  <si>
    <t>Daryl</t>
  </si>
  <si>
    <t>Tumara</t>
  </si>
  <si>
    <t>Xi</t>
  </si>
  <si>
    <t>Commission</t>
  </si>
  <si>
    <t>Average Sales</t>
  </si>
  <si>
    <t>Highest Sales</t>
  </si>
  <si>
    <t>Sales: Acme Company</t>
  </si>
  <si>
    <t>North</t>
  </si>
  <si>
    <t>West</t>
  </si>
  <si>
    <t>South</t>
  </si>
  <si>
    <t>East</t>
  </si>
  <si>
    <t>Number of Sales over$10,000</t>
  </si>
  <si>
    <t>Total</t>
  </si>
  <si>
    <t>Total Sales over $10,000</t>
  </si>
  <si>
    <t>Monday</t>
  </si>
  <si>
    <t>Tuesday</t>
  </si>
  <si>
    <t>Wednesday</t>
  </si>
  <si>
    <t>Thursday</t>
  </si>
  <si>
    <t>Friday</t>
  </si>
  <si>
    <t>Employee_Name</t>
  </si>
  <si>
    <t>Region_Name</t>
  </si>
  <si>
    <t>Employee Name</t>
  </si>
  <si>
    <t>Regional Office</t>
  </si>
  <si>
    <t>Finera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</si>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</sst>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ck">
        <color auto="1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12">
    <xf numFmtId="0" fontId="0" fillId="0" borderId="0" xfId="0"/>
    <xf numFmtId="1" fontId="0" fillId="0" borderId="0" xfId="0" applyNumberFormat="1"/>
    <xf numFmtId="0" fontId="0" fillId="0" borderId="0" xfId="1" applyNumberFormat="1" applyFont="1"/>
    <xf numFmtId="0" fontId="3" fillId="0" borderId="1" xfId="3" applyAlignment="1">
      <alignment horizontal="center"/>
    </xf>
    <xf numFmtId="0" fontId="5" fillId="0" borderId="0" xfId="0" applyFont="1"/>
    <xf numFmtId="9" fontId="5" fillId="0" borderId="0" xfId="1" applyFont="1"/>
    <xf numFmtId="0" fontId="4" fillId="0" borderId="2" xfId="4" applyAlignment="1">
      <alignment horizontal="center"/>
    </xf>
    <xf numFmtId="14" fontId="5" fillId="0" borderId="0" xfId="0" applyNumberFormat="1" applyFont="1" applyAlignment="1">
      <alignment horizontal="center"/>
    </xf>
    <xf numFmtId="44" fontId="5" fillId="0" borderId="0" xfId="2" applyFont="1"/>
    <xf numFmtId="0" fontId="6" fillId="0" borderId="0" xfId="0" applyFont="1" applyAlignment="1">
      <alignment wrapText="1"/>
    </xf>
    <xf numFmtId="44" fontId="5" fillId="0" borderId="3" xfId="2" applyFont="1" applyBorder="1"/>
    <xf numFmtId="44" fontId="5" fillId="0" borderId="0" xfId="0" applyNumberFormat="1" applyFont="1"/>
  </cellXfs>
  <cellStyles count="5">
    <cellStyle name="Currency" xfId="2" builtinId="4"/>
    <cellStyle name="Heading 1" xfId="3" builtinId="16"/>
    <cellStyle name="Heading 2" xfId="4" builtinId="17"/>
    <cellStyle name="Normal" xfId="0" builtinId="0"/>
    <cellStyle name="Percent" xfId="1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thick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utionFile%20for%20MS%20Excel%20Next%20Steps%20Pract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and Use Functions"/>
      <sheetName val="Create and Modify a Table"/>
      <sheetName val="Create and Modify a Chart"/>
      <sheetName val="Chart of Average Sales"/>
    </sheetNames>
    <sheetDataSet>
      <sheetData sheetId="0">
        <row r="1">
          <cell r="K1">
            <v>7.0000000000000007E-2</v>
          </cell>
        </row>
      </sheetData>
      <sheetData sheetId="1" refreshError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6D2E50C-6574-494F-956C-89FB6D5DDB00}" name="Week6Sales53" displayName="Week6Sales53" ref="A9:I40" totalsRowCount="1" headerRowDxfId="19" dataDxfId="18" dataCellStyle="Currency">
  <autoFilter ref="A9:I39" xr:uid="{E6D2E50C-6574-494F-956C-89FB6D5DDB00}"/>
  <sortState xmlns:xlrd2="http://schemas.microsoft.com/office/spreadsheetml/2017/richdata2" ref="A10:I39">
    <sortCondition ref="B9:B39"/>
  </sortState>
  <tableColumns count="9">
    <tableColumn id="1" xr3:uid="{F9D28675-BA6A-493A-A3D8-3EA22E3B7CBD}" name="Employee Name" totalsRowLabel="Average" dataDxfId="17" totalsRowDxfId="8"/>
    <tableColumn id="2" xr3:uid="{5373F2BE-27B9-4349-9C71-264629DEF4EB}" name="Regional Office" dataDxfId="16" totalsRowDxfId="7"/>
    <tableColumn id="3" xr3:uid="{9825D4F5-3DC2-4BD2-9B52-1375DC6E2F5B}" name="Monday" totalsRowFunction="average" dataDxfId="15" totalsRowDxfId="6" dataCellStyle="Currency"/>
    <tableColumn id="4" xr3:uid="{AF2CD5EC-1B69-48A9-9AEE-CEFB6B893509}" name="Tuesday" totalsRowFunction="average" dataDxfId="14" totalsRowDxfId="5" dataCellStyle="Currency"/>
    <tableColumn id="5" xr3:uid="{648A8400-C539-4651-A80A-C46DDBD8C25A}" name="Wednesday" totalsRowFunction="average" dataDxfId="13" totalsRowDxfId="4" dataCellStyle="Currency"/>
    <tableColumn id="6" xr3:uid="{0B6EB815-6FA4-4071-BB69-BE15092CE548}" name="Thursday" totalsRowFunction="average" dataDxfId="12" totalsRowDxfId="3" dataCellStyle="Currency"/>
    <tableColumn id="7" xr3:uid="{2289CDFA-F3FA-4B5F-A0DE-17C00A53A6AA}" name="Friday" totalsRowFunction="average" dataDxfId="11" totalsRowDxfId="2" dataCellStyle="Currency"/>
    <tableColumn id="8" xr3:uid="{BAB2F3BF-2AF8-4D45-B387-05B3FC4A728E}" name="Total" totalsRowFunction="average" dataDxfId="10" totalsRowDxfId="1" dataCellStyle="Currency">
      <calculatedColumnFormula>SUM(C10:G10)</calculatedColumnFormula>
    </tableColumn>
    <tableColumn id="9" xr3:uid="{FF6DDBE1-6097-4A65-800F-F99D49E93D7B}" name="Commission" totalsRowFunction="average" dataDxfId="9" totalsRowDxfId="0">
      <calculatedColumnFormula>H10*Commission</calculatedColumnFormula>
    </tableColumn>
  </tableColumns>
  <tableStyleInfo name="TableStyleMedium2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Mesh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F6F6F"/>
      </a:accent1>
      <a:accent2>
        <a:srgbClr val="BFBFA5"/>
      </a:accent2>
      <a:accent3>
        <a:srgbClr val="DCD084"/>
      </a:accent3>
      <a:accent4>
        <a:srgbClr val="E7BF5F"/>
      </a:accent4>
      <a:accent5>
        <a:srgbClr val="E9A039"/>
      </a:accent5>
      <a:accent6>
        <a:srgbClr val="CF7133"/>
      </a:accent6>
      <a:hlink>
        <a:srgbClr val="F28943"/>
      </a:hlink>
      <a:folHlink>
        <a:srgbClr val="F1B76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A43F-3EE1-4EFF-84C3-45EE75C2AE29}">
  <dimension ref="A1:K42"/>
  <sheetViews>
    <sheetView tabSelected="1" workbookViewId="0"/>
  </sheetViews>
  <sheetFormatPr defaultRowHeight="13.8" x14ac:dyDescent="0.25"/>
  <cols>
    <col min="1" max="1" width="6.796875" bestFit="1" customWidth="1"/>
    <col min="2" max="2" width="6.796875" customWidth="1"/>
    <col min="3" max="3" width="11.09765625" bestFit="1" customWidth="1"/>
    <col min="4" max="4" width="10.09765625" bestFit="1" customWidth="1"/>
    <col min="5" max="5" width="11.796875" customWidth="1"/>
    <col min="6" max="6" width="10.09765625" bestFit="1" customWidth="1"/>
    <col min="7" max="7" width="11.09765625" bestFit="1" customWidth="1"/>
    <col min="8" max="8" width="11.3984375" bestFit="1" customWidth="1"/>
  </cols>
  <sheetData>
    <row r="1" spans="1:11" x14ac:dyDescent="0.25">
      <c r="A1" t="s">
        <v>34</v>
      </c>
      <c r="J1" t="s">
        <v>6</v>
      </c>
      <c r="K1" s="2">
        <v>7.0000000000000007E-2</v>
      </c>
    </row>
    <row r="2" spans="1:11" x14ac:dyDescent="0.25">
      <c r="A2" t="s">
        <v>5</v>
      </c>
      <c r="J2" t="s">
        <v>39</v>
      </c>
    </row>
    <row r="3" spans="1:11" x14ac:dyDescent="0.25">
      <c r="J3" t="s">
        <v>41</v>
      </c>
    </row>
    <row r="9" spans="1:11" x14ac:dyDescent="0.25">
      <c r="A9" t="s">
        <v>47</v>
      </c>
      <c r="B9" t="s">
        <v>48</v>
      </c>
      <c r="C9" t="s">
        <v>42</v>
      </c>
      <c r="D9" t="s">
        <v>43</v>
      </c>
      <c r="E9" t="s">
        <v>44</v>
      </c>
      <c r="F9" t="s">
        <v>45</v>
      </c>
      <c r="G9" t="s">
        <v>46</v>
      </c>
      <c r="H9" t="s">
        <v>40</v>
      </c>
      <c r="I9" t="s">
        <v>31</v>
      </c>
    </row>
    <row r="10" spans="1:11" x14ac:dyDescent="0.25">
      <c r="A10" t="s">
        <v>0</v>
      </c>
      <c r="B10" t="s">
        <v>35</v>
      </c>
      <c r="C10" s="1">
        <v>568.85</v>
      </c>
      <c r="D10" s="1">
        <v>478.58</v>
      </c>
      <c r="E10" s="1">
        <v>47.58</v>
      </c>
      <c r="F10" s="1">
        <v>479.58</v>
      </c>
      <c r="G10" s="1">
        <v>789.14</v>
      </c>
      <c r="H10" s="1"/>
    </row>
    <row r="11" spans="1:11" x14ac:dyDescent="0.25">
      <c r="A11" t="s">
        <v>1</v>
      </c>
      <c r="B11" t="s">
        <v>36</v>
      </c>
      <c r="C11" s="1">
        <v>4785.47</v>
      </c>
      <c r="D11" s="1">
        <v>658.48</v>
      </c>
      <c r="E11" s="1">
        <v>963.25</v>
      </c>
      <c r="F11" s="1">
        <v>477.78</v>
      </c>
      <c r="G11" s="1">
        <v>893.14</v>
      </c>
      <c r="H11" s="1"/>
    </row>
    <row r="12" spans="1:11" x14ac:dyDescent="0.25">
      <c r="A12" t="s">
        <v>2</v>
      </c>
      <c r="B12" t="s">
        <v>37</v>
      </c>
      <c r="C12" s="1">
        <v>547.55999999999995</v>
      </c>
      <c r="D12" s="1">
        <v>1476.1</v>
      </c>
      <c r="E12" s="1">
        <v>735.15</v>
      </c>
      <c r="F12" s="1">
        <v>684.48</v>
      </c>
      <c r="G12" s="1">
        <v>4773.01</v>
      </c>
      <c r="H12" s="1"/>
    </row>
    <row r="13" spans="1:11" x14ac:dyDescent="0.25">
      <c r="A13" t="s">
        <v>3</v>
      </c>
      <c r="B13" t="s">
        <v>38</v>
      </c>
      <c r="C13" s="1">
        <v>125.35</v>
      </c>
      <c r="D13" s="1">
        <v>1009.58</v>
      </c>
      <c r="E13" s="1">
        <v>4896.3500000000004</v>
      </c>
      <c r="F13" s="1">
        <v>1234.47</v>
      </c>
      <c r="G13" s="1">
        <v>7897</v>
      </c>
      <c r="H13" s="1"/>
    </row>
    <row r="14" spans="1:11" x14ac:dyDescent="0.25">
      <c r="A14" t="s">
        <v>4</v>
      </c>
      <c r="B14" t="s">
        <v>35</v>
      </c>
      <c r="C14" s="1">
        <v>4785.6899999999996</v>
      </c>
      <c r="D14" s="1">
        <v>999.58</v>
      </c>
      <c r="E14" s="1">
        <v>478.58</v>
      </c>
      <c r="F14" s="1">
        <v>147.79</v>
      </c>
      <c r="G14" s="1">
        <v>5000</v>
      </c>
      <c r="H14" s="1"/>
    </row>
    <row r="15" spans="1:11" x14ac:dyDescent="0.25">
      <c r="A15" t="s">
        <v>7</v>
      </c>
      <c r="B15" t="s">
        <v>36</v>
      </c>
      <c r="C15" s="1">
        <v>3294.652</v>
      </c>
      <c r="D15" s="1">
        <v>1342.394</v>
      </c>
      <c r="E15" s="1">
        <v>2862.712</v>
      </c>
      <c r="F15" s="1">
        <v>632.75300000000004</v>
      </c>
      <c r="G15" s="1">
        <v>3000</v>
      </c>
      <c r="H15" s="1"/>
    </row>
    <row r="16" spans="1:11" x14ac:dyDescent="0.25">
      <c r="A16" t="s">
        <v>8</v>
      </c>
      <c r="B16" t="s">
        <v>37</v>
      </c>
      <c r="C16" s="1">
        <v>3672.0079999999998</v>
      </c>
      <c r="D16" s="1">
        <v>1481.704</v>
      </c>
      <c r="E16" s="1">
        <v>3342.2220000000002</v>
      </c>
      <c r="F16" s="1">
        <v>642.06399999999996</v>
      </c>
      <c r="G16" s="1">
        <v>13020.58</v>
      </c>
      <c r="H16" s="1"/>
    </row>
    <row r="17" spans="1:8" x14ac:dyDescent="0.25">
      <c r="A17" t="s">
        <v>9</v>
      </c>
      <c r="B17" t="s">
        <v>38</v>
      </c>
      <c r="C17" s="1">
        <v>4049.364</v>
      </c>
      <c r="D17" s="1">
        <v>1621.0139999999999</v>
      </c>
      <c r="E17" s="1">
        <v>3821.732</v>
      </c>
      <c r="F17" s="1">
        <v>651.375</v>
      </c>
      <c r="G17" s="1">
        <v>3000</v>
      </c>
      <c r="H17" s="1"/>
    </row>
    <row r="18" spans="1:8" x14ac:dyDescent="0.25">
      <c r="A18" t="s">
        <v>10</v>
      </c>
      <c r="B18" t="s">
        <v>35</v>
      </c>
      <c r="C18" s="1">
        <v>4426.72</v>
      </c>
      <c r="D18" s="1">
        <v>1760.3240000000001</v>
      </c>
      <c r="E18" s="1">
        <v>4301.2420000000002</v>
      </c>
      <c r="F18" s="1">
        <v>660.68600000000004</v>
      </c>
      <c r="G18" s="1">
        <v>17297.651999999998</v>
      </c>
      <c r="H18" s="1"/>
    </row>
    <row r="19" spans="1:8" x14ac:dyDescent="0.25">
      <c r="A19" t="s">
        <v>11</v>
      </c>
      <c r="B19" t="s">
        <v>36</v>
      </c>
      <c r="C19" s="1">
        <v>4804.076</v>
      </c>
      <c r="D19" s="1">
        <v>1899.634</v>
      </c>
      <c r="E19" s="1">
        <v>4780.7520000000004</v>
      </c>
      <c r="F19" s="1">
        <v>669.99699999999996</v>
      </c>
      <c r="G19" s="1">
        <v>19436.187999999998</v>
      </c>
      <c r="H19" s="1"/>
    </row>
    <row r="20" spans="1:8" x14ac:dyDescent="0.25">
      <c r="A20" t="s">
        <v>12</v>
      </c>
      <c r="B20" t="s">
        <v>37</v>
      </c>
      <c r="C20" s="1">
        <v>5181.4319999999998</v>
      </c>
      <c r="D20" s="1">
        <v>2038.944</v>
      </c>
      <c r="E20" s="1">
        <v>5260.2619999999997</v>
      </c>
      <c r="F20" s="1">
        <v>679.30799999999999</v>
      </c>
      <c r="G20" s="1">
        <v>10000</v>
      </c>
      <c r="H20" s="1"/>
    </row>
    <row r="21" spans="1:8" x14ac:dyDescent="0.25">
      <c r="A21" t="s">
        <v>13</v>
      </c>
      <c r="B21" t="s">
        <v>38</v>
      </c>
      <c r="C21" s="1">
        <v>5558.7879999999996</v>
      </c>
      <c r="D21" s="1">
        <v>2178.2539999999999</v>
      </c>
      <c r="E21" s="1">
        <v>5739.7719999999999</v>
      </c>
      <c r="F21" s="1">
        <v>688.61900000000003</v>
      </c>
      <c r="G21" s="1">
        <v>23713.26</v>
      </c>
      <c r="H21" s="1"/>
    </row>
    <row r="22" spans="1:8" x14ac:dyDescent="0.25">
      <c r="A22" t="s">
        <v>14</v>
      </c>
      <c r="B22" t="s">
        <v>35</v>
      </c>
      <c r="C22" s="1">
        <v>5936.1440000000002</v>
      </c>
      <c r="D22" s="1">
        <v>2317.5639999999999</v>
      </c>
      <c r="E22" s="1">
        <v>6219.2820000000002</v>
      </c>
      <c r="F22" s="1">
        <v>697.93</v>
      </c>
      <c r="G22" s="1">
        <v>25851.795999999998</v>
      </c>
      <c r="H22" s="1"/>
    </row>
    <row r="23" spans="1:8" x14ac:dyDescent="0.25">
      <c r="A23" t="s">
        <v>15</v>
      </c>
      <c r="B23" t="s">
        <v>36</v>
      </c>
      <c r="C23" s="1">
        <v>6313.5</v>
      </c>
      <c r="D23" s="1">
        <v>2456.8739999999998</v>
      </c>
      <c r="E23" s="1">
        <v>6698.7920000000004</v>
      </c>
      <c r="F23" s="1">
        <v>707.24099999999999</v>
      </c>
      <c r="G23" s="1">
        <v>27990.331999999999</v>
      </c>
      <c r="H23" s="1"/>
    </row>
    <row r="24" spans="1:8" x14ac:dyDescent="0.25">
      <c r="A24" t="s">
        <v>4</v>
      </c>
      <c r="B24" t="s">
        <v>35</v>
      </c>
      <c r="C24" s="1">
        <v>4785.6899999999996</v>
      </c>
      <c r="D24" s="1">
        <v>999.58</v>
      </c>
      <c r="E24" s="1">
        <v>478.58</v>
      </c>
      <c r="F24" s="1">
        <v>147.79</v>
      </c>
      <c r="G24" s="1">
        <v>5000</v>
      </c>
      <c r="H24" s="1"/>
    </row>
    <row r="25" spans="1:8" x14ac:dyDescent="0.25">
      <c r="A25" t="s">
        <v>16</v>
      </c>
      <c r="B25" t="s">
        <v>38</v>
      </c>
      <c r="C25" s="1">
        <v>6690.8559999999998</v>
      </c>
      <c r="D25" s="1">
        <v>2596.1840000000002</v>
      </c>
      <c r="E25" s="1">
        <v>7178.3019999999997</v>
      </c>
      <c r="F25" s="1">
        <v>716.55200000000002</v>
      </c>
      <c r="G25" s="1">
        <v>30128.867999999999</v>
      </c>
      <c r="H25" s="1"/>
    </row>
    <row r="26" spans="1:8" x14ac:dyDescent="0.25">
      <c r="A26" t="s">
        <v>17</v>
      </c>
      <c r="B26" t="s">
        <v>35</v>
      </c>
      <c r="C26" s="1">
        <v>7068.2120000000004</v>
      </c>
      <c r="D26" s="1">
        <v>2735.4940000000001</v>
      </c>
      <c r="E26" s="1">
        <v>7657.8119999999999</v>
      </c>
      <c r="F26" s="1">
        <v>725.86300000000006</v>
      </c>
      <c r="G26" s="1">
        <v>32267.403999999999</v>
      </c>
      <c r="H26" s="1"/>
    </row>
    <row r="27" spans="1:8" x14ac:dyDescent="0.25">
      <c r="A27" t="s">
        <v>9</v>
      </c>
      <c r="B27" t="s">
        <v>38</v>
      </c>
      <c r="C27" s="1">
        <v>4049.364</v>
      </c>
      <c r="D27" s="1">
        <v>1621.0139999999999</v>
      </c>
      <c r="E27" s="1">
        <v>3821.732</v>
      </c>
      <c r="F27" s="1">
        <v>651.375</v>
      </c>
      <c r="G27" s="1">
        <v>3000</v>
      </c>
      <c r="H27" s="1"/>
    </row>
    <row r="28" spans="1:8" x14ac:dyDescent="0.25">
      <c r="A28" t="s">
        <v>18</v>
      </c>
      <c r="B28" t="s">
        <v>37</v>
      </c>
      <c r="C28" s="1">
        <v>7445.5680000000002</v>
      </c>
      <c r="D28" s="1">
        <v>2874.8040000000001</v>
      </c>
      <c r="E28" s="1">
        <v>8137.3220000000001</v>
      </c>
      <c r="F28" s="1">
        <v>735.17399999999998</v>
      </c>
      <c r="G28" s="1">
        <v>34405.94</v>
      </c>
      <c r="H28" s="1"/>
    </row>
    <row r="29" spans="1:8" x14ac:dyDescent="0.25">
      <c r="A29" t="s">
        <v>19</v>
      </c>
      <c r="B29" t="s">
        <v>38</v>
      </c>
      <c r="C29" s="1">
        <v>7822.924</v>
      </c>
      <c r="D29" s="1">
        <v>3014.114</v>
      </c>
      <c r="E29" s="1">
        <v>8616.8320000000003</v>
      </c>
      <c r="F29" s="1">
        <v>744.48500000000001</v>
      </c>
      <c r="G29" s="1">
        <v>6000</v>
      </c>
      <c r="H29" s="1"/>
    </row>
    <row r="30" spans="1:8" x14ac:dyDescent="0.25">
      <c r="A30" t="s">
        <v>20</v>
      </c>
      <c r="B30" t="s">
        <v>35</v>
      </c>
      <c r="C30" s="1">
        <v>8200.2800000000007</v>
      </c>
      <c r="D30" s="1">
        <v>3153.424</v>
      </c>
      <c r="E30" s="1">
        <v>9096.3420000000006</v>
      </c>
      <c r="F30" s="1">
        <v>753.79600000000005</v>
      </c>
      <c r="G30" s="1">
        <v>5000</v>
      </c>
      <c r="H30" s="1"/>
    </row>
    <row r="31" spans="1:8" x14ac:dyDescent="0.25">
      <c r="A31" t="s">
        <v>21</v>
      </c>
      <c r="B31" t="s">
        <v>36</v>
      </c>
      <c r="C31" s="1">
        <v>8577.6360000000004</v>
      </c>
      <c r="D31" s="1">
        <v>3292.7339999999999</v>
      </c>
      <c r="E31" s="1">
        <v>9575.8520000000008</v>
      </c>
      <c r="F31" s="1">
        <v>763.10699999999997</v>
      </c>
      <c r="G31" s="1">
        <v>4500</v>
      </c>
      <c r="H31" s="1"/>
    </row>
    <row r="32" spans="1:8" x14ac:dyDescent="0.25">
      <c r="A32" t="s">
        <v>22</v>
      </c>
      <c r="B32" t="s">
        <v>37</v>
      </c>
      <c r="C32" s="1">
        <v>8954.9920000000002</v>
      </c>
      <c r="D32" s="1">
        <v>3432.0439999999999</v>
      </c>
      <c r="E32" s="1">
        <v>10055.361999999999</v>
      </c>
      <c r="F32" s="1">
        <v>772.41800000000001</v>
      </c>
      <c r="G32" s="1">
        <v>15459</v>
      </c>
      <c r="H32" s="1"/>
    </row>
    <row r="33" spans="1:8" x14ac:dyDescent="0.25">
      <c r="A33" t="s">
        <v>23</v>
      </c>
      <c r="B33" t="s">
        <v>38</v>
      </c>
      <c r="C33" s="1">
        <v>9332.348</v>
      </c>
      <c r="D33" s="1">
        <v>3571.3539999999998</v>
      </c>
      <c r="E33" s="1">
        <v>10534.871999999999</v>
      </c>
      <c r="F33" s="1">
        <v>781.72900000000004</v>
      </c>
      <c r="G33" s="1">
        <v>4300</v>
      </c>
      <c r="H33" s="1"/>
    </row>
    <row r="34" spans="1:8" x14ac:dyDescent="0.25">
      <c r="A34" t="s">
        <v>24</v>
      </c>
      <c r="B34" t="s">
        <v>35</v>
      </c>
      <c r="C34" s="1">
        <v>9709.7039999999997</v>
      </c>
      <c r="D34" s="1">
        <v>3710.6640000000002</v>
      </c>
      <c r="E34" s="1">
        <v>11014.382</v>
      </c>
      <c r="F34" s="1">
        <v>791.04</v>
      </c>
      <c r="G34" s="1">
        <v>4700</v>
      </c>
      <c r="H34" s="1"/>
    </row>
    <row r="35" spans="1:8" x14ac:dyDescent="0.25">
      <c r="A35" t="s">
        <v>25</v>
      </c>
      <c r="B35" t="s">
        <v>36</v>
      </c>
      <c r="C35" s="1">
        <v>10087.06</v>
      </c>
      <c r="D35" s="1">
        <v>3849.9740000000002</v>
      </c>
      <c r="E35" s="1">
        <v>11493.892</v>
      </c>
      <c r="F35" s="1">
        <v>800.351</v>
      </c>
      <c r="G35" s="1">
        <v>4900</v>
      </c>
      <c r="H35" s="1"/>
    </row>
    <row r="36" spans="1:8" x14ac:dyDescent="0.25">
      <c r="A36" t="s">
        <v>26</v>
      </c>
      <c r="B36" t="s">
        <v>37</v>
      </c>
      <c r="C36" s="1">
        <v>10464.415999999999</v>
      </c>
      <c r="D36" s="1">
        <v>3989.2840000000001</v>
      </c>
      <c r="E36" s="1">
        <v>11973.402</v>
      </c>
      <c r="F36" s="1">
        <v>809.66200000000003</v>
      </c>
      <c r="G36" s="1">
        <v>5100</v>
      </c>
      <c r="H36" s="1"/>
    </row>
    <row r="37" spans="1:8" x14ac:dyDescent="0.25">
      <c r="A37" t="s">
        <v>27</v>
      </c>
      <c r="B37" t="s">
        <v>38</v>
      </c>
      <c r="C37" s="1">
        <v>10841.772000000001</v>
      </c>
      <c r="D37" s="1">
        <v>4128.5940000000001</v>
      </c>
      <c r="E37" s="1">
        <v>12452.912</v>
      </c>
      <c r="F37" s="1">
        <v>818.97299999999996</v>
      </c>
      <c r="G37" s="1">
        <v>1100</v>
      </c>
      <c r="H37" s="1"/>
    </row>
    <row r="38" spans="1:8" x14ac:dyDescent="0.25">
      <c r="A38" t="s">
        <v>28</v>
      </c>
      <c r="B38" t="s">
        <v>35</v>
      </c>
      <c r="C38" s="1">
        <v>11219.128000000001</v>
      </c>
      <c r="D38" s="1">
        <v>4267.9040000000005</v>
      </c>
      <c r="E38" s="1">
        <v>12932.422</v>
      </c>
      <c r="F38" s="1">
        <v>828.28399999999999</v>
      </c>
      <c r="G38" s="1">
        <v>1200</v>
      </c>
      <c r="H38" s="1"/>
    </row>
    <row r="39" spans="1:8" x14ac:dyDescent="0.25">
      <c r="A39" t="s">
        <v>29</v>
      </c>
      <c r="B39" t="s">
        <v>36</v>
      </c>
      <c r="C39" s="1">
        <v>11596.484</v>
      </c>
      <c r="D39" s="1">
        <v>4407.2139999999999</v>
      </c>
      <c r="E39" s="1">
        <v>13411.932000000001</v>
      </c>
      <c r="F39" s="1">
        <v>837.59500000000003</v>
      </c>
      <c r="G39" s="1">
        <v>3600</v>
      </c>
      <c r="H39" s="1"/>
    </row>
    <row r="40" spans="1:8" x14ac:dyDescent="0.25">
      <c r="A40" t="s">
        <v>30</v>
      </c>
      <c r="B40" t="s">
        <v>37</v>
      </c>
      <c r="C40" s="1">
        <v>11973.84</v>
      </c>
      <c r="D40" s="1">
        <v>999.58</v>
      </c>
      <c r="E40" s="1">
        <v>13891.441999999999</v>
      </c>
      <c r="F40" s="1">
        <v>846.90599999999995</v>
      </c>
      <c r="G40" s="1">
        <v>6000</v>
      </c>
      <c r="H40" s="1"/>
    </row>
    <row r="41" spans="1:8" x14ac:dyDescent="0.25">
      <c r="A41" t="s">
        <v>32</v>
      </c>
      <c r="C41" s="1"/>
      <c r="D41" s="1"/>
      <c r="E41" s="1"/>
      <c r="F41" s="1"/>
      <c r="G41" s="1"/>
      <c r="H41" s="1"/>
    </row>
    <row r="42" spans="1:8" x14ac:dyDescent="0.25">
      <c r="A42" t="s">
        <v>33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E8E8-7B94-4C25-BCA1-7B18C348C121}">
  <dimension ref="A1:K40"/>
  <sheetViews>
    <sheetView workbookViewId="0">
      <selection sqref="A1:I1"/>
    </sheetView>
  </sheetViews>
  <sheetFormatPr defaultRowHeight="13.8" x14ac:dyDescent="0.25"/>
  <cols>
    <col min="1" max="1" width="12.69921875" customWidth="1"/>
    <col min="2" max="2" width="8.3984375" customWidth="1"/>
    <col min="3" max="3" width="11.09765625" bestFit="1" customWidth="1"/>
    <col min="4" max="4" width="10.09765625" bestFit="1" customWidth="1"/>
    <col min="5" max="5" width="11.796875" customWidth="1"/>
    <col min="6" max="6" width="10.09765625" bestFit="1" customWidth="1"/>
    <col min="7" max="7" width="11.09765625" bestFit="1" customWidth="1"/>
    <col min="8" max="8" width="11.3984375" bestFit="1" customWidth="1"/>
    <col min="9" max="9" width="11.59765625" customWidth="1"/>
    <col min="10" max="10" width="25.69921875" bestFit="1" customWidth="1"/>
    <col min="11" max="11" width="12.09765625" bestFit="1" customWidth="1"/>
  </cols>
  <sheetData>
    <row r="1" spans="1:11" ht="19.2" thickBot="1" x14ac:dyDescent="0.35">
      <c r="A1" s="3" t="s">
        <v>34</v>
      </c>
      <c r="B1" s="3"/>
      <c r="C1" s="3"/>
      <c r="D1" s="3"/>
      <c r="E1" s="3"/>
      <c r="F1" s="3"/>
      <c r="G1" s="3"/>
      <c r="H1" s="3"/>
      <c r="I1" s="3"/>
      <c r="J1" s="4" t="s">
        <v>6</v>
      </c>
      <c r="K1" s="5">
        <v>7.0000000000000007E-2</v>
      </c>
    </row>
    <row r="2" spans="1:11" ht="18" thickTop="1" thickBot="1" x14ac:dyDescent="0.35">
      <c r="A2" s="6" t="s">
        <v>5</v>
      </c>
      <c r="B2" s="6"/>
      <c r="C2" s="6"/>
      <c r="D2" s="6"/>
      <c r="E2" s="6"/>
      <c r="F2" s="6"/>
      <c r="G2" s="6"/>
      <c r="H2" s="6"/>
      <c r="I2" s="6"/>
      <c r="J2" s="4" t="s">
        <v>39</v>
      </c>
      <c r="K2" s="4">
        <f>COUNTIF(C10:G40,"&gt;10000")</f>
        <v>25</v>
      </c>
    </row>
    <row r="3" spans="1:11" ht="16.8" customHeight="1" thickTop="1" x14ac:dyDescent="0.3">
      <c r="A3" s="7">
        <f ca="1">TODAY()</f>
        <v>44771</v>
      </c>
      <c r="B3" s="7"/>
      <c r="C3" s="7"/>
      <c r="D3" s="7"/>
      <c r="E3" s="7"/>
      <c r="F3" s="7"/>
      <c r="G3" s="7"/>
      <c r="H3" s="7"/>
      <c r="I3" s="7"/>
      <c r="J3" s="4" t="s">
        <v>41</v>
      </c>
      <c r="K3" s="8">
        <f>SUMIF(C11:G41,"&gt;10000")</f>
        <v>413514.33800000011</v>
      </c>
    </row>
    <row r="4" spans="1:11" ht="16.8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6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6.8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6.8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8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31.2" x14ac:dyDescent="0.3">
      <c r="A9" s="9" t="s">
        <v>49</v>
      </c>
      <c r="B9" s="9" t="s">
        <v>50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46</v>
      </c>
      <c r="H9" s="9" t="s">
        <v>40</v>
      </c>
      <c r="I9" s="9" t="s">
        <v>31</v>
      </c>
      <c r="J9" s="4"/>
      <c r="K9" s="4"/>
    </row>
    <row r="10" spans="1:11" ht="15.6" x14ac:dyDescent="0.3">
      <c r="A10" s="4" t="s">
        <v>0</v>
      </c>
      <c r="B10" s="4" t="s">
        <v>35</v>
      </c>
      <c r="C10" s="8">
        <v>568.85</v>
      </c>
      <c r="D10" s="8">
        <v>478.58</v>
      </c>
      <c r="E10" s="8">
        <v>47.58</v>
      </c>
      <c r="F10" s="8">
        <v>479.58</v>
      </c>
      <c r="G10" s="8">
        <v>789.14</v>
      </c>
      <c r="H10" s="10">
        <f>SUM(C10:G10)</f>
        <v>2363.73</v>
      </c>
      <c r="I10" s="11">
        <f>H10*Commission</f>
        <v>165.46110000000002</v>
      </c>
      <c r="J10" s="4"/>
      <c r="K10" s="4"/>
    </row>
    <row r="11" spans="1:11" ht="15.6" x14ac:dyDescent="0.3">
      <c r="A11" s="4" t="s">
        <v>1</v>
      </c>
      <c r="B11" s="4" t="s">
        <v>36</v>
      </c>
      <c r="C11" s="8">
        <v>4785.47</v>
      </c>
      <c r="D11" s="8">
        <v>658.48</v>
      </c>
      <c r="E11" s="8">
        <v>963.25</v>
      </c>
      <c r="F11" s="8">
        <v>477.78</v>
      </c>
      <c r="G11" s="8">
        <v>893.14</v>
      </c>
      <c r="H11" s="10">
        <f>SUM(C11:G11)</f>
        <v>7778.1200000000008</v>
      </c>
      <c r="I11" s="11">
        <f>H11*Commission</f>
        <v>544.46840000000009</v>
      </c>
      <c r="J11" s="4"/>
      <c r="K11" s="4"/>
    </row>
    <row r="12" spans="1:11" ht="15.6" x14ac:dyDescent="0.3">
      <c r="A12" s="4" t="s">
        <v>2</v>
      </c>
      <c r="B12" s="4" t="s">
        <v>37</v>
      </c>
      <c r="C12" s="8">
        <v>547.55999999999995</v>
      </c>
      <c r="D12" s="8">
        <v>1476.1</v>
      </c>
      <c r="E12" s="8">
        <v>735.15</v>
      </c>
      <c r="F12" s="8">
        <v>684.48</v>
      </c>
      <c r="G12" s="8">
        <v>4773.01</v>
      </c>
      <c r="H12" s="10">
        <f>SUM(C12:G12)</f>
        <v>8216.2999999999993</v>
      </c>
      <c r="I12" s="11">
        <f>H12*Commission</f>
        <v>575.14099999999996</v>
      </c>
      <c r="J12" s="4"/>
      <c r="K12" s="4"/>
    </row>
    <row r="13" spans="1:11" ht="15.6" x14ac:dyDescent="0.3">
      <c r="A13" s="4" t="s">
        <v>3</v>
      </c>
      <c r="B13" s="4" t="s">
        <v>38</v>
      </c>
      <c r="C13" s="8">
        <v>125.35</v>
      </c>
      <c r="D13" s="8">
        <v>1009.58</v>
      </c>
      <c r="E13" s="8">
        <v>4896.3500000000004</v>
      </c>
      <c r="F13" s="8">
        <v>1234.47</v>
      </c>
      <c r="G13" s="8">
        <v>7897</v>
      </c>
      <c r="H13" s="10">
        <f>SUM(C13:G13)</f>
        <v>15162.75</v>
      </c>
      <c r="I13" s="11">
        <f>H13*Commission</f>
        <v>1061.3925000000002</v>
      </c>
      <c r="J13" s="4"/>
      <c r="K13" s="4"/>
    </row>
    <row r="14" spans="1:11" ht="15.6" x14ac:dyDescent="0.3">
      <c r="A14" s="4" t="s">
        <v>4</v>
      </c>
      <c r="B14" s="4" t="s">
        <v>35</v>
      </c>
      <c r="C14" s="8">
        <v>4785.6899999999996</v>
      </c>
      <c r="D14" s="8">
        <v>999.58</v>
      </c>
      <c r="E14" s="8">
        <v>478.58</v>
      </c>
      <c r="F14" s="8">
        <v>147.79</v>
      </c>
      <c r="G14" s="8">
        <v>5000</v>
      </c>
      <c r="H14" s="10">
        <f>SUM(C14:G14)</f>
        <v>11411.64</v>
      </c>
      <c r="I14" s="11">
        <f>H14*Commission</f>
        <v>798.81479999999999</v>
      </c>
      <c r="J14" s="4"/>
      <c r="K14" s="4"/>
    </row>
    <row r="15" spans="1:11" ht="15.6" x14ac:dyDescent="0.3">
      <c r="A15" s="4" t="s">
        <v>7</v>
      </c>
      <c r="B15" s="4" t="s">
        <v>36</v>
      </c>
      <c r="C15" s="8">
        <v>3294.652</v>
      </c>
      <c r="D15" s="8">
        <v>1342.394</v>
      </c>
      <c r="E15" s="8">
        <v>2862.712</v>
      </c>
      <c r="F15" s="8">
        <v>632.75300000000004</v>
      </c>
      <c r="G15" s="8">
        <v>3000</v>
      </c>
      <c r="H15" s="10">
        <f>SUM(C15:G15)</f>
        <v>11132.510999999999</v>
      </c>
      <c r="I15" s="11">
        <f>H15*Commission</f>
        <v>779.27576999999997</v>
      </c>
      <c r="J15" s="4"/>
      <c r="K15" s="4"/>
    </row>
    <row r="16" spans="1:11" ht="15.6" x14ac:dyDescent="0.3">
      <c r="A16" s="4" t="s">
        <v>8</v>
      </c>
      <c r="B16" s="4" t="s">
        <v>37</v>
      </c>
      <c r="C16" s="8">
        <v>3672.0079999999998</v>
      </c>
      <c r="D16" s="8">
        <v>1481.704</v>
      </c>
      <c r="E16" s="8">
        <v>3342.2220000000002</v>
      </c>
      <c r="F16" s="8">
        <v>642.06399999999996</v>
      </c>
      <c r="G16" s="8">
        <v>13020.58</v>
      </c>
      <c r="H16" s="10">
        <f>SUM(C16:G16)</f>
        <v>22158.578000000001</v>
      </c>
      <c r="I16" s="11">
        <f>H16*Commission</f>
        <v>1551.1004600000003</v>
      </c>
      <c r="J16" s="4"/>
      <c r="K16" s="4"/>
    </row>
    <row r="17" spans="1:11" ht="15.6" x14ac:dyDescent="0.3">
      <c r="A17" s="4" t="s">
        <v>9</v>
      </c>
      <c r="B17" s="4" t="s">
        <v>38</v>
      </c>
      <c r="C17" s="8">
        <v>4049.364</v>
      </c>
      <c r="D17" s="8">
        <v>1621.0139999999999</v>
      </c>
      <c r="E17" s="8">
        <v>3821.732</v>
      </c>
      <c r="F17" s="8">
        <v>651.375</v>
      </c>
      <c r="G17" s="8">
        <v>3000</v>
      </c>
      <c r="H17" s="10">
        <f>SUM(C17:G17)</f>
        <v>13143.485000000001</v>
      </c>
      <c r="I17" s="11">
        <f>H17*Commission</f>
        <v>920.04395000000011</v>
      </c>
      <c r="J17" s="4"/>
      <c r="K17" s="4"/>
    </row>
    <row r="18" spans="1:11" ht="15.6" x14ac:dyDescent="0.3">
      <c r="A18" s="4" t="s">
        <v>10</v>
      </c>
      <c r="B18" s="4" t="s">
        <v>35</v>
      </c>
      <c r="C18" s="8">
        <v>4426.72</v>
      </c>
      <c r="D18" s="8">
        <v>1760.3240000000001</v>
      </c>
      <c r="E18" s="8">
        <v>4301.2420000000002</v>
      </c>
      <c r="F18" s="8">
        <v>660.68600000000004</v>
      </c>
      <c r="G18" s="8">
        <v>17297.651999999998</v>
      </c>
      <c r="H18" s="10">
        <f>SUM(C18:G18)</f>
        <v>28446.623999999996</v>
      </c>
      <c r="I18" s="11">
        <f>H18*Commission</f>
        <v>1991.26368</v>
      </c>
      <c r="J18" s="4"/>
      <c r="K18" s="4"/>
    </row>
    <row r="19" spans="1:11" ht="15.6" x14ac:dyDescent="0.3">
      <c r="A19" s="4" t="s">
        <v>11</v>
      </c>
      <c r="B19" s="4" t="s">
        <v>36</v>
      </c>
      <c r="C19" s="8">
        <v>4804.076</v>
      </c>
      <c r="D19" s="8">
        <v>1899.634</v>
      </c>
      <c r="E19" s="8">
        <v>4780.7520000000004</v>
      </c>
      <c r="F19" s="8">
        <v>669.99699999999996</v>
      </c>
      <c r="G19" s="8">
        <v>19436.187999999998</v>
      </c>
      <c r="H19" s="10">
        <f>SUM(C19:G19)</f>
        <v>31590.646999999997</v>
      </c>
      <c r="I19" s="11">
        <f>H19*Commission</f>
        <v>2211.3452900000002</v>
      </c>
      <c r="J19" s="4"/>
      <c r="K19" s="4"/>
    </row>
    <row r="20" spans="1:11" ht="15.6" x14ac:dyDescent="0.3">
      <c r="A20" s="4" t="s">
        <v>12</v>
      </c>
      <c r="B20" s="4" t="s">
        <v>37</v>
      </c>
      <c r="C20" s="8">
        <v>5181.4319999999998</v>
      </c>
      <c r="D20" s="8">
        <v>2038.944</v>
      </c>
      <c r="E20" s="8">
        <v>5260.2619999999997</v>
      </c>
      <c r="F20" s="8">
        <v>679.30799999999999</v>
      </c>
      <c r="G20" s="8">
        <v>10000</v>
      </c>
      <c r="H20" s="10">
        <f>SUM(C20:G20)</f>
        <v>23159.946</v>
      </c>
      <c r="I20" s="11">
        <f>H20*Commission</f>
        <v>1621.19622</v>
      </c>
      <c r="J20" s="4"/>
      <c r="K20" s="4"/>
    </row>
    <row r="21" spans="1:11" ht="15.6" x14ac:dyDescent="0.3">
      <c r="A21" s="4" t="s">
        <v>13</v>
      </c>
      <c r="B21" s="4" t="s">
        <v>38</v>
      </c>
      <c r="C21" s="8">
        <v>5558.7879999999996</v>
      </c>
      <c r="D21" s="8">
        <v>2178.2539999999999</v>
      </c>
      <c r="E21" s="8">
        <v>5739.7719999999999</v>
      </c>
      <c r="F21" s="8">
        <v>688.61900000000003</v>
      </c>
      <c r="G21" s="8">
        <v>23713.26</v>
      </c>
      <c r="H21" s="10">
        <f>SUM(C21:G21)</f>
        <v>37878.692999999999</v>
      </c>
      <c r="I21" s="11">
        <f>H21*Commission</f>
        <v>2651.5085100000001</v>
      </c>
      <c r="J21" s="4"/>
      <c r="K21" s="4"/>
    </row>
    <row r="22" spans="1:11" ht="15.6" x14ac:dyDescent="0.3">
      <c r="A22" s="4" t="s">
        <v>14</v>
      </c>
      <c r="B22" s="4" t="s">
        <v>35</v>
      </c>
      <c r="C22" s="8">
        <v>5936.1440000000002</v>
      </c>
      <c r="D22" s="8">
        <v>2317.5639999999999</v>
      </c>
      <c r="E22" s="8">
        <v>6219.2820000000002</v>
      </c>
      <c r="F22" s="8">
        <v>697.93</v>
      </c>
      <c r="G22" s="8">
        <v>25851.795999999998</v>
      </c>
      <c r="H22" s="10">
        <f>SUM(C22:G22)</f>
        <v>41022.716</v>
      </c>
      <c r="I22" s="11">
        <f>H22*Commission</f>
        <v>2871.5901200000003</v>
      </c>
      <c r="J22" s="4"/>
      <c r="K22" s="4"/>
    </row>
    <row r="23" spans="1:11" ht="15.6" x14ac:dyDescent="0.3">
      <c r="A23" s="4" t="s">
        <v>15</v>
      </c>
      <c r="B23" s="4" t="s">
        <v>36</v>
      </c>
      <c r="C23" s="8">
        <v>6313.5</v>
      </c>
      <c r="D23" s="8">
        <v>2456.8739999999998</v>
      </c>
      <c r="E23" s="8">
        <v>6698.7920000000004</v>
      </c>
      <c r="F23" s="8">
        <v>707.24099999999999</v>
      </c>
      <c r="G23" s="8">
        <v>27990.331999999999</v>
      </c>
      <c r="H23" s="10">
        <f>SUM(C23:G23)</f>
        <v>44166.739000000001</v>
      </c>
      <c r="I23" s="11">
        <f>H23*Commission</f>
        <v>3091.6717300000005</v>
      </c>
      <c r="J23" s="4"/>
      <c r="K23" s="4"/>
    </row>
    <row r="24" spans="1:11" ht="15.6" x14ac:dyDescent="0.3">
      <c r="A24" s="4" t="s">
        <v>4</v>
      </c>
      <c r="B24" s="4" t="s">
        <v>35</v>
      </c>
      <c r="C24" s="8">
        <v>4785.6899999999996</v>
      </c>
      <c r="D24" s="8">
        <v>999.58</v>
      </c>
      <c r="E24" s="8">
        <v>478.58</v>
      </c>
      <c r="F24" s="8">
        <v>147.79</v>
      </c>
      <c r="G24" s="8">
        <v>5000</v>
      </c>
      <c r="H24" s="10">
        <f>SUM(C24:G24)</f>
        <v>11411.64</v>
      </c>
      <c r="I24" s="11">
        <f>H24*Commission</f>
        <v>798.81479999999999</v>
      </c>
      <c r="J24" s="4"/>
      <c r="K24" s="4"/>
    </row>
    <row r="25" spans="1:11" ht="15.6" x14ac:dyDescent="0.3">
      <c r="A25" s="4" t="s">
        <v>16</v>
      </c>
      <c r="B25" s="4" t="s">
        <v>38</v>
      </c>
      <c r="C25" s="8">
        <v>6690.8559999999998</v>
      </c>
      <c r="D25" s="8">
        <v>2596.1840000000002</v>
      </c>
      <c r="E25" s="8">
        <v>7178.3019999999997</v>
      </c>
      <c r="F25" s="8">
        <v>716.55200000000002</v>
      </c>
      <c r="G25" s="8">
        <v>30128.867999999999</v>
      </c>
      <c r="H25" s="10">
        <f>SUM(C25:G25)</f>
        <v>47310.762000000002</v>
      </c>
      <c r="I25" s="11">
        <f>H25*Commission</f>
        <v>3311.7533400000007</v>
      </c>
      <c r="J25" s="4"/>
      <c r="K25" s="4"/>
    </row>
    <row r="26" spans="1:11" ht="15.6" x14ac:dyDescent="0.3">
      <c r="A26" s="4" t="s">
        <v>17</v>
      </c>
      <c r="B26" s="4" t="s">
        <v>35</v>
      </c>
      <c r="C26" s="8">
        <v>7068.2120000000004</v>
      </c>
      <c r="D26" s="8">
        <v>2735.4940000000001</v>
      </c>
      <c r="E26" s="8">
        <v>7657.8119999999999</v>
      </c>
      <c r="F26" s="8">
        <v>725.86300000000006</v>
      </c>
      <c r="G26" s="8">
        <v>32267.403999999999</v>
      </c>
      <c r="H26" s="10">
        <f>SUM(C26:G26)</f>
        <v>50454.785000000003</v>
      </c>
      <c r="I26" s="11">
        <f>H26*Commission</f>
        <v>3531.8349500000004</v>
      </c>
      <c r="J26" s="4"/>
      <c r="K26" s="4"/>
    </row>
    <row r="27" spans="1:11" ht="15.6" x14ac:dyDescent="0.3">
      <c r="A27" s="4" t="s">
        <v>9</v>
      </c>
      <c r="B27" s="4" t="s">
        <v>38</v>
      </c>
      <c r="C27" s="8">
        <v>4049.364</v>
      </c>
      <c r="D27" s="8">
        <v>1621.0139999999999</v>
      </c>
      <c r="E27" s="8">
        <v>3821.732</v>
      </c>
      <c r="F27" s="8">
        <v>651.375</v>
      </c>
      <c r="G27" s="8">
        <v>3000</v>
      </c>
      <c r="H27" s="10">
        <f>SUM(C27:G27)</f>
        <v>13143.485000000001</v>
      </c>
      <c r="I27" s="11">
        <f>H27*Commission</f>
        <v>920.04395000000011</v>
      </c>
      <c r="J27" s="4"/>
      <c r="K27" s="4"/>
    </row>
    <row r="28" spans="1:11" ht="15.6" x14ac:dyDescent="0.3">
      <c r="A28" s="4" t="s">
        <v>18</v>
      </c>
      <c r="B28" s="4" t="s">
        <v>37</v>
      </c>
      <c r="C28" s="8">
        <v>7445.5680000000002</v>
      </c>
      <c r="D28" s="8">
        <v>2874.8040000000001</v>
      </c>
      <c r="E28" s="8">
        <v>8137.3220000000001</v>
      </c>
      <c r="F28" s="8">
        <v>735.17399999999998</v>
      </c>
      <c r="G28" s="8">
        <v>34405.94</v>
      </c>
      <c r="H28" s="10">
        <f>SUM(C28:G28)</f>
        <v>53598.808000000005</v>
      </c>
      <c r="I28" s="11">
        <f>H28*Commission</f>
        <v>3751.9165600000006</v>
      </c>
      <c r="J28" s="4"/>
      <c r="K28" s="4"/>
    </row>
    <row r="29" spans="1:11" ht="15.6" x14ac:dyDescent="0.3">
      <c r="A29" s="4" t="s">
        <v>19</v>
      </c>
      <c r="B29" s="4" t="s">
        <v>38</v>
      </c>
      <c r="C29" s="8">
        <v>7822.924</v>
      </c>
      <c r="D29" s="8">
        <v>3014.114</v>
      </c>
      <c r="E29" s="8">
        <v>8616.8320000000003</v>
      </c>
      <c r="F29" s="8">
        <v>744.48500000000001</v>
      </c>
      <c r="G29" s="8">
        <v>6000</v>
      </c>
      <c r="H29" s="10">
        <f>SUM(C29:G29)</f>
        <v>26198.355000000003</v>
      </c>
      <c r="I29" s="11">
        <f>H29*Commission</f>
        <v>1833.8848500000004</v>
      </c>
      <c r="J29" s="4"/>
      <c r="K29" s="4"/>
    </row>
    <row r="30" spans="1:11" ht="15.6" x14ac:dyDescent="0.3">
      <c r="A30" s="4" t="s">
        <v>20</v>
      </c>
      <c r="B30" s="4" t="s">
        <v>35</v>
      </c>
      <c r="C30" s="8">
        <v>8200.2800000000007</v>
      </c>
      <c r="D30" s="8">
        <v>3153.424</v>
      </c>
      <c r="E30" s="8">
        <v>9096.3420000000006</v>
      </c>
      <c r="F30" s="8">
        <v>753.79600000000005</v>
      </c>
      <c r="G30" s="8">
        <v>5000</v>
      </c>
      <c r="H30" s="10">
        <f>SUM(C30:G30)</f>
        <v>26203.842000000001</v>
      </c>
      <c r="I30" s="11">
        <f>H30*Commission</f>
        <v>1834.2689400000002</v>
      </c>
      <c r="J30" s="4"/>
      <c r="K30" s="4"/>
    </row>
    <row r="31" spans="1:11" ht="15.6" x14ac:dyDescent="0.3">
      <c r="A31" s="4" t="s">
        <v>21</v>
      </c>
      <c r="B31" s="4" t="s">
        <v>36</v>
      </c>
      <c r="C31" s="8">
        <v>8577.6360000000004</v>
      </c>
      <c r="D31" s="8">
        <v>3292.7339999999999</v>
      </c>
      <c r="E31" s="8">
        <v>9575.8520000000008</v>
      </c>
      <c r="F31" s="8">
        <v>763.10699999999997</v>
      </c>
      <c r="G31" s="8">
        <v>4500</v>
      </c>
      <c r="H31" s="10">
        <f>SUM(C31:G31)</f>
        <v>26709.329000000002</v>
      </c>
      <c r="I31" s="11">
        <f>H31*Commission</f>
        <v>1869.6530300000004</v>
      </c>
      <c r="J31" s="4"/>
      <c r="K31" s="4"/>
    </row>
    <row r="32" spans="1:11" ht="15.6" x14ac:dyDescent="0.3">
      <c r="A32" s="4" t="s">
        <v>22</v>
      </c>
      <c r="B32" s="4" t="s">
        <v>37</v>
      </c>
      <c r="C32" s="8">
        <v>8954.9920000000002</v>
      </c>
      <c r="D32" s="8">
        <v>3432.0439999999999</v>
      </c>
      <c r="E32" s="8">
        <v>10055.361999999999</v>
      </c>
      <c r="F32" s="8">
        <v>772.41800000000001</v>
      </c>
      <c r="G32" s="8">
        <v>15459</v>
      </c>
      <c r="H32" s="10">
        <f>SUM(C32:G32)</f>
        <v>38673.816000000006</v>
      </c>
      <c r="I32" s="11">
        <f>H32*Commission</f>
        <v>2707.1671200000005</v>
      </c>
      <c r="J32" s="4"/>
      <c r="K32" s="4"/>
    </row>
    <row r="33" spans="1:11" ht="15.6" x14ac:dyDescent="0.3">
      <c r="A33" s="4" t="s">
        <v>23</v>
      </c>
      <c r="B33" s="4" t="s">
        <v>38</v>
      </c>
      <c r="C33" s="8">
        <v>9332.348</v>
      </c>
      <c r="D33" s="8">
        <v>3571.3539999999998</v>
      </c>
      <c r="E33" s="8">
        <v>10534.871999999999</v>
      </c>
      <c r="F33" s="8">
        <v>781.72900000000004</v>
      </c>
      <c r="G33" s="8">
        <v>4300</v>
      </c>
      <c r="H33" s="10">
        <f>SUM(C33:G33)</f>
        <v>28520.303</v>
      </c>
      <c r="I33" s="11">
        <f>H33*Commission</f>
        <v>1996.4212100000002</v>
      </c>
      <c r="J33" s="4"/>
      <c r="K33" s="4"/>
    </row>
    <row r="34" spans="1:11" ht="15.6" x14ac:dyDescent="0.3">
      <c r="A34" s="4" t="s">
        <v>24</v>
      </c>
      <c r="B34" s="4" t="s">
        <v>35</v>
      </c>
      <c r="C34" s="8">
        <v>9709.7039999999997</v>
      </c>
      <c r="D34" s="8">
        <v>3710.6640000000002</v>
      </c>
      <c r="E34" s="8">
        <v>11014.382</v>
      </c>
      <c r="F34" s="8">
        <v>791.04</v>
      </c>
      <c r="G34" s="8">
        <v>4700</v>
      </c>
      <c r="H34" s="10">
        <f>SUM(C34:G34)</f>
        <v>29925.79</v>
      </c>
      <c r="I34" s="11">
        <f>H34*Commission</f>
        <v>2094.8053000000004</v>
      </c>
      <c r="J34" s="4"/>
      <c r="K34" s="4"/>
    </row>
    <row r="35" spans="1:11" ht="15.6" x14ac:dyDescent="0.3">
      <c r="A35" s="4" t="s">
        <v>25</v>
      </c>
      <c r="B35" s="4" t="s">
        <v>36</v>
      </c>
      <c r="C35" s="8">
        <v>10087.06</v>
      </c>
      <c r="D35" s="8">
        <v>3849.9740000000002</v>
      </c>
      <c r="E35" s="8">
        <v>11493.892</v>
      </c>
      <c r="F35" s="8">
        <v>800.351</v>
      </c>
      <c r="G35" s="8">
        <v>4900</v>
      </c>
      <c r="H35" s="10">
        <f>SUM(C35:G35)</f>
        <v>31131.276999999998</v>
      </c>
      <c r="I35" s="11">
        <f>H35*Commission</f>
        <v>2179.18939</v>
      </c>
      <c r="J35" s="4"/>
      <c r="K35" s="4"/>
    </row>
    <row r="36" spans="1:11" ht="15.6" x14ac:dyDescent="0.3">
      <c r="A36" s="4" t="s">
        <v>26</v>
      </c>
      <c r="B36" s="4" t="s">
        <v>37</v>
      </c>
      <c r="C36" s="8">
        <v>10464.415999999999</v>
      </c>
      <c r="D36" s="8">
        <v>3989.2840000000001</v>
      </c>
      <c r="E36" s="8">
        <v>11973.402</v>
      </c>
      <c r="F36" s="8">
        <v>809.66200000000003</v>
      </c>
      <c r="G36" s="8">
        <v>5100</v>
      </c>
      <c r="H36" s="10">
        <f>SUM(C36:G36)</f>
        <v>32336.763999999999</v>
      </c>
      <c r="I36" s="11">
        <f>H36*Commission</f>
        <v>2263.57348</v>
      </c>
      <c r="J36" s="4"/>
      <c r="K36" s="4"/>
    </row>
    <row r="37" spans="1:11" ht="15.6" x14ac:dyDescent="0.3">
      <c r="A37" s="4" t="s">
        <v>27</v>
      </c>
      <c r="B37" s="4" t="s">
        <v>38</v>
      </c>
      <c r="C37" s="8">
        <v>10841.772000000001</v>
      </c>
      <c r="D37" s="8">
        <v>4128.5940000000001</v>
      </c>
      <c r="E37" s="8">
        <v>12452.912</v>
      </c>
      <c r="F37" s="8">
        <v>818.97299999999996</v>
      </c>
      <c r="G37" s="8">
        <v>1100</v>
      </c>
      <c r="H37" s="10">
        <f>SUM(C37:G37)</f>
        <v>29342.251000000004</v>
      </c>
      <c r="I37" s="11">
        <f>H37*Commission</f>
        <v>2053.9575700000005</v>
      </c>
      <c r="J37" s="4"/>
      <c r="K37" s="4"/>
    </row>
    <row r="38" spans="1:11" ht="15.6" x14ac:dyDescent="0.3">
      <c r="A38" s="4" t="s">
        <v>28</v>
      </c>
      <c r="B38" s="4" t="s">
        <v>35</v>
      </c>
      <c r="C38" s="8">
        <v>11219.128000000001</v>
      </c>
      <c r="D38" s="8">
        <v>4267.9040000000005</v>
      </c>
      <c r="E38" s="8">
        <v>12932.422</v>
      </c>
      <c r="F38" s="8">
        <v>828.28399999999999</v>
      </c>
      <c r="G38" s="8">
        <v>1200</v>
      </c>
      <c r="H38" s="10">
        <f>SUM(C38:G38)</f>
        <v>30447.738000000001</v>
      </c>
      <c r="I38" s="11">
        <f>H38*Commission</f>
        <v>2131.3416600000005</v>
      </c>
      <c r="J38" s="4"/>
      <c r="K38" s="4"/>
    </row>
    <row r="39" spans="1:11" ht="15.6" x14ac:dyDescent="0.3">
      <c r="A39" s="4" t="s">
        <v>29</v>
      </c>
      <c r="B39" s="4" t="s">
        <v>36</v>
      </c>
      <c r="C39" s="8">
        <v>11596.484</v>
      </c>
      <c r="D39" s="8">
        <v>4407.2139999999999</v>
      </c>
      <c r="E39" s="8">
        <v>13411.932000000001</v>
      </c>
      <c r="F39" s="8">
        <v>837.59500000000003</v>
      </c>
      <c r="G39" s="8">
        <v>3600</v>
      </c>
      <c r="H39" s="10">
        <f>SUM(C39:G39)</f>
        <v>33853.225000000006</v>
      </c>
      <c r="I39" s="11">
        <f>H39*Commission</f>
        <v>2369.7257500000005</v>
      </c>
      <c r="J39" s="4"/>
      <c r="K39" s="4"/>
    </row>
    <row r="40" spans="1:11" ht="15.6" x14ac:dyDescent="0.3">
      <c r="A40" s="4" t="s">
        <v>30</v>
      </c>
      <c r="B40" s="4" t="s">
        <v>37</v>
      </c>
      <c r="C40" s="8">
        <v>11973.84</v>
      </c>
      <c r="D40" s="8">
        <v>999.58</v>
      </c>
      <c r="E40" s="8">
        <v>13891.441999999999</v>
      </c>
      <c r="F40" s="8">
        <v>846.90599999999995</v>
      </c>
      <c r="G40" s="8">
        <v>6000</v>
      </c>
      <c r="H40" s="10">
        <f>SUM(C40:G40)</f>
        <v>33711.767999999996</v>
      </c>
      <c r="I40" s="11">
        <f>H40*Commission</f>
        <v>2359.8237599999998</v>
      </c>
      <c r="J40" s="4"/>
      <c r="K40" s="4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122A-B10A-4105-9736-0636C9334FB0}">
  <dimension ref="A1:K40"/>
  <sheetViews>
    <sheetView workbookViewId="0">
      <selection activeCell="A2" sqref="A2:I2"/>
    </sheetView>
  </sheetViews>
  <sheetFormatPr defaultRowHeight="13.8" x14ac:dyDescent="0.25"/>
  <cols>
    <col min="1" max="1" width="16.5" customWidth="1"/>
    <col min="2" max="2" width="15.5" customWidth="1"/>
    <col min="3" max="3" width="11.09765625" bestFit="1" customWidth="1"/>
    <col min="4" max="4" width="10.09765625" bestFit="1" customWidth="1"/>
    <col min="5" max="5" width="12.59765625" customWidth="1"/>
    <col min="6" max="6" width="10.5" customWidth="1"/>
    <col min="7" max="7" width="11.09765625" bestFit="1" customWidth="1"/>
    <col min="8" max="8" width="11.3984375" bestFit="1" customWidth="1"/>
    <col min="9" max="9" width="12.796875" customWidth="1"/>
    <col min="10" max="10" width="25.69921875" bestFit="1" customWidth="1"/>
    <col min="11" max="11" width="12.09765625" bestFit="1" customWidth="1"/>
  </cols>
  <sheetData>
    <row r="1" spans="1:11" ht="19.2" thickBot="1" x14ac:dyDescent="0.35">
      <c r="A1" s="3" t="s">
        <v>34</v>
      </c>
      <c r="B1" s="3"/>
      <c r="C1" s="3"/>
      <c r="D1" s="3"/>
      <c r="E1" s="3"/>
      <c r="F1" s="3"/>
      <c r="G1" s="3"/>
      <c r="H1" s="3"/>
      <c r="I1" s="3"/>
      <c r="J1" s="4" t="s">
        <v>6</v>
      </c>
      <c r="K1" s="5">
        <v>7.0000000000000007E-2</v>
      </c>
    </row>
    <row r="2" spans="1:11" ht="18" thickTop="1" thickBot="1" x14ac:dyDescent="0.35">
      <c r="A2" s="6" t="s">
        <v>5</v>
      </c>
      <c r="B2" s="6"/>
      <c r="C2" s="6"/>
      <c r="D2" s="6"/>
      <c r="E2" s="6"/>
      <c r="F2" s="6"/>
      <c r="G2" s="6"/>
      <c r="H2" s="6"/>
      <c r="I2" s="6"/>
      <c r="J2" s="4" t="s">
        <v>39</v>
      </c>
      <c r="K2">
        <f>COUNTIF(C10:G39,"&gt;10000")</f>
        <v>27</v>
      </c>
    </row>
    <row r="3" spans="1:11" ht="16.2" thickTop="1" x14ac:dyDescent="0.3">
      <c r="A3" s="7">
        <f ca="1">TODAY()</f>
        <v>44771</v>
      </c>
      <c r="B3" s="7"/>
      <c r="C3" s="7"/>
      <c r="D3" s="7"/>
      <c r="E3" s="7"/>
      <c r="F3" s="7"/>
      <c r="G3" s="7"/>
      <c r="H3" s="7"/>
      <c r="I3" s="7"/>
      <c r="J3" s="4" t="s">
        <v>41</v>
      </c>
      <c r="K3" s="8">
        <f>SUMIF(C11:G42,"&gt;10000")</f>
        <v>452115.11499999999</v>
      </c>
    </row>
    <row r="4" spans="1:11" ht="15.6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6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6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5.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31.2" customHeight="1" x14ac:dyDescent="0.3">
      <c r="A9" s="9" t="s">
        <v>49</v>
      </c>
      <c r="B9" s="9" t="s">
        <v>50</v>
      </c>
      <c r="C9" s="9" t="s">
        <v>42</v>
      </c>
      <c r="D9" s="9" t="s">
        <v>43</v>
      </c>
      <c r="E9" s="9" t="s">
        <v>44</v>
      </c>
      <c r="F9" s="9" t="s">
        <v>45</v>
      </c>
      <c r="G9" s="9" t="s">
        <v>46</v>
      </c>
      <c r="H9" s="9" t="s">
        <v>40</v>
      </c>
      <c r="I9" s="9" t="s">
        <v>31</v>
      </c>
      <c r="J9" s="4"/>
      <c r="K9" s="4"/>
    </row>
    <row r="10" spans="1:11" ht="15.6" x14ac:dyDescent="0.3">
      <c r="A10" s="4" t="s">
        <v>3</v>
      </c>
      <c r="B10" s="4" t="s">
        <v>38</v>
      </c>
      <c r="C10" s="8">
        <v>125.35</v>
      </c>
      <c r="D10" s="8">
        <v>1009.58</v>
      </c>
      <c r="E10" s="8">
        <v>4896.3500000000004</v>
      </c>
      <c r="F10" s="8">
        <v>1234.47</v>
      </c>
      <c r="G10" s="8">
        <v>7897</v>
      </c>
      <c r="H10" s="10">
        <f>SUM(C10:G10)</f>
        <v>15162.75</v>
      </c>
      <c r="I10" s="11">
        <f>H10*Commission</f>
        <v>1061.3925000000002</v>
      </c>
      <c r="J10" s="4"/>
      <c r="K10" s="4"/>
    </row>
    <row r="11" spans="1:11" ht="15.6" x14ac:dyDescent="0.3">
      <c r="A11" s="4" t="s">
        <v>9</v>
      </c>
      <c r="B11" s="4" t="s">
        <v>38</v>
      </c>
      <c r="C11" s="8">
        <v>4049.364</v>
      </c>
      <c r="D11" s="8">
        <v>1621.0139999999999</v>
      </c>
      <c r="E11" s="8">
        <v>3821.732</v>
      </c>
      <c r="F11" s="8">
        <v>651.375</v>
      </c>
      <c r="G11" s="8">
        <v>3000</v>
      </c>
      <c r="H11" s="10">
        <f>SUM(C11:G11)</f>
        <v>13143.485000000001</v>
      </c>
      <c r="I11" s="11">
        <f>H11*Commission</f>
        <v>920.04395000000011</v>
      </c>
      <c r="J11" s="4"/>
      <c r="K11" s="4"/>
    </row>
    <row r="12" spans="1:11" ht="15.6" x14ac:dyDescent="0.3">
      <c r="A12" s="4" t="s">
        <v>13</v>
      </c>
      <c r="B12" s="4" t="s">
        <v>38</v>
      </c>
      <c r="C12" s="8">
        <v>5558.7879999999996</v>
      </c>
      <c r="D12" s="8">
        <v>2178.2539999999999</v>
      </c>
      <c r="E12" s="8">
        <v>5739.7719999999999</v>
      </c>
      <c r="F12" s="8">
        <v>688.61900000000003</v>
      </c>
      <c r="G12" s="8">
        <v>23713.26</v>
      </c>
      <c r="H12" s="10">
        <f>SUM(C12:G12)</f>
        <v>37878.692999999999</v>
      </c>
      <c r="I12" s="11">
        <f>H12*Commission</f>
        <v>2651.5085100000001</v>
      </c>
      <c r="J12" s="4"/>
      <c r="K12" s="4"/>
    </row>
    <row r="13" spans="1:11" ht="15.6" x14ac:dyDescent="0.3">
      <c r="A13" s="4" t="s">
        <v>16</v>
      </c>
      <c r="B13" s="4" t="s">
        <v>38</v>
      </c>
      <c r="C13" s="8">
        <v>6690.8559999999998</v>
      </c>
      <c r="D13" s="8">
        <v>2596.1840000000002</v>
      </c>
      <c r="E13" s="8">
        <v>7178.3019999999997</v>
      </c>
      <c r="F13" s="8">
        <v>716.55200000000002</v>
      </c>
      <c r="G13" s="8">
        <v>30128.867999999999</v>
      </c>
      <c r="H13" s="10">
        <f>SUM(C13:G13)</f>
        <v>47310.762000000002</v>
      </c>
      <c r="I13" s="11">
        <f>H13*Commission</f>
        <v>3311.7533400000007</v>
      </c>
      <c r="J13" s="4"/>
      <c r="K13" s="4"/>
    </row>
    <row r="14" spans="1:11" ht="15.6" x14ac:dyDescent="0.3">
      <c r="A14" s="4" t="s">
        <v>19</v>
      </c>
      <c r="B14" s="4" t="s">
        <v>38</v>
      </c>
      <c r="C14" s="8">
        <v>7822.924</v>
      </c>
      <c r="D14" s="8">
        <v>3014.114</v>
      </c>
      <c r="E14" s="8">
        <v>8616.8320000000003</v>
      </c>
      <c r="F14" s="8">
        <v>744.48500000000001</v>
      </c>
      <c r="G14" s="8">
        <v>6000</v>
      </c>
      <c r="H14" s="10">
        <f>SUM(C14:G14)</f>
        <v>26198.355000000003</v>
      </c>
      <c r="I14" s="11">
        <f>H14*Commission</f>
        <v>1833.8848500000004</v>
      </c>
      <c r="J14" s="4"/>
      <c r="K14" s="4"/>
    </row>
    <row r="15" spans="1:11" ht="15.6" x14ac:dyDescent="0.3">
      <c r="A15" s="4" t="s">
        <v>23</v>
      </c>
      <c r="B15" s="4" t="s">
        <v>38</v>
      </c>
      <c r="C15" s="8">
        <v>9332.348</v>
      </c>
      <c r="D15" s="8">
        <v>3571.3539999999998</v>
      </c>
      <c r="E15" s="8">
        <v>10534.871999999999</v>
      </c>
      <c r="F15" s="8">
        <v>781.72900000000004</v>
      </c>
      <c r="G15" s="8">
        <v>4300</v>
      </c>
      <c r="H15" s="10">
        <f>SUM(C15:G15)</f>
        <v>28520.303</v>
      </c>
      <c r="I15" s="11">
        <f>H15*Commission</f>
        <v>1996.4212100000002</v>
      </c>
      <c r="J15" s="4"/>
      <c r="K15" s="4"/>
    </row>
    <row r="16" spans="1:11" ht="15.6" x14ac:dyDescent="0.3">
      <c r="A16" s="4" t="s">
        <v>27</v>
      </c>
      <c r="B16" s="4" t="s">
        <v>38</v>
      </c>
      <c r="C16" s="8">
        <v>10841.772000000001</v>
      </c>
      <c r="D16" s="8">
        <v>4128.5940000000001</v>
      </c>
      <c r="E16" s="8">
        <v>12452.912</v>
      </c>
      <c r="F16" s="8">
        <v>818.97299999999996</v>
      </c>
      <c r="G16" s="8">
        <v>1100</v>
      </c>
      <c r="H16" s="10">
        <f>SUM(C16:G16)</f>
        <v>29342.251000000004</v>
      </c>
      <c r="I16" s="11">
        <f>H16*Commission</f>
        <v>2053.9575700000005</v>
      </c>
      <c r="J16" s="4"/>
      <c r="K16" s="4"/>
    </row>
    <row r="17" spans="1:11" ht="15.6" x14ac:dyDescent="0.3">
      <c r="A17" s="4" t="s">
        <v>0</v>
      </c>
      <c r="B17" s="4" t="s">
        <v>35</v>
      </c>
      <c r="C17" s="8">
        <v>568.85</v>
      </c>
      <c r="D17" s="8">
        <v>478.58</v>
      </c>
      <c r="E17" s="8">
        <v>47.58</v>
      </c>
      <c r="F17" s="8">
        <v>479.58</v>
      </c>
      <c r="G17" s="8">
        <v>789.14</v>
      </c>
      <c r="H17" s="10">
        <f>SUM(C17:G17)</f>
        <v>2363.73</v>
      </c>
      <c r="I17" s="11">
        <f>H17*Commission</f>
        <v>165.46110000000002</v>
      </c>
      <c r="J17" s="4"/>
      <c r="K17" s="4"/>
    </row>
    <row r="18" spans="1:11" ht="15.6" x14ac:dyDescent="0.3">
      <c r="A18" s="4" t="s">
        <v>4</v>
      </c>
      <c r="B18" s="4" t="s">
        <v>35</v>
      </c>
      <c r="C18" s="8">
        <v>4785.6899999999996</v>
      </c>
      <c r="D18" s="8">
        <v>999.58</v>
      </c>
      <c r="E18" s="8">
        <v>478.58</v>
      </c>
      <c r="F18" s="8">
        <v>147.79</v>
      </c>
      <c r="G18" s="8">
        <v>5000</v>
      </c>
      <c r="H18" s="10">
        <f>SUM(C18:G18)</f>
        <v>11411.64</v>
      </c>
      <c r="I18" s="11">
        <f>H18*Commission</f>
        <v>798.81479999999999</v>
      </c>
      <c r="J18" s="4"/>
      <c r="K18" s="4"/>
    </row>
    <row r="19" spans="1:11" ht="15.6" x14ac:dyDescent="0.3">
      <c r="A19" s="4" t="s">
        <v>10</v>
      </c>
      <c r="B19" s="4" t="s">
        <v>35</v>
      </c>
      <c r="C19" s="8">
        <v>4426.72</v>
      </c>
      <c r="D19" s="8">
        <v>1760.3240000000001</v>
      </c>
      <c r="E19" s="8">
        <v>4301.2420000000002</v>
      </c>
      <c r="F19" s="8">
        <v>660.68600000000004</v>
      </c>
      <c r="G19" s="8">
        <v>17297.651999999998</v>
      </c>
      <c r="H19" s="10">
        <f>SUM(C19:G19)</f>
        <v>28446.623999999996</v>
      </c>
      <c r="I19" s="11">
        <f>H19*Commission</f>
        <v>1991.26368</v>
      </c>
      <c r="J19" s="4"/>
      <c r="K19" s="4"/>
    </row>
    <row r="20" spans="1:11" ht="15.6" x14ac:dyDescent="0.3">
      <c r="A20" s="4" t="s">
        <v>14</v>
      </c>
      <c r="B20" s="4" t="s">
        <v>35</v>
      </c>
      <c r="C20" s="8">
        <v>5936.1440000000002</v>
      </c>
      <c r="D20" s="8">
        <v>2317.5639999999999</v>
      </c>
      <c r="E20" s="8">
        <v>6219.2820000000002</v>
      </c>
      <c r="F20" s="8">
        <v>697.93</v>
      </c>
      <c r="G20" s="8">
        <v>25851.795999999998</v>
      </c>
      <c r="H20" s="10">
        <f>SUM(C20:G20)</f>
        <v>41022.716</v>
      </c>
      <c r="I20" s="11">
        <f>H20*Commission</f>
        <v>2871.5901200000003</v>
      </c>
      <c r="J20" s="4"/>
      <c r="K20" s="4"/>
    </row>
    <row r="21" spans="1:11" ht="15.6" x14ac:dyDescent="0.3">
      <c r="A21" s="4" t="s">
        <v>17</v>
      </c>
      <c r="B21" s="4" t="s">
        <v>35</v>
      </c>
      <c r="C21" s="8">
        <v>7068.2120000000004</v>
      </c>
      <c r="D21" s="8">
        <v>2735.4940000000001</v>
      </c>
      <c r="E21" s="8">
        <v>7657.8119999999999</v>
      </c>
      <c r="F21" s="8">
        <v>725.86300000000006</v>
      </c>
      <c r="G21" s="8">
        <v>32267.403999999999</v>
      </c>
      <c r="H21" s="10">
        <f>SUM(C21:G21)</f>
        <v>50454.785000000003</v>
      </c>
      <c r="I21" s="11">
        <f>H21*Commission</f>
        <v>3531.8349500000004</v>
      </c>
      <c r="J21" s="4"/>
      <c r="K21" s="4"/>
    </row>
    <row r="22" spans="1:11" ht="15.6" x14ac:dyDescent="0.3">
      <c r="A22" s="4" t="s">
        <v>20</v>
      </c>
      <c r="B22" s="4" t="s">
        <v>35</v>
      </c>
      <c r="C22" s="8">
        <v>8200.2800000000007</v>
      </c>
      <c r="D22" s="8">
        <v>3153.424</v>
      </c>
      <c r="E22" s="8">
        <v>9096.3420000000006</v>
      </c>
      <c r="F22" s="8">
        <v>753.79600000000005</v>
      </c>
      <c r="G22" s="8">
        <v>5000</v>
      </c>
      <c r="H22" s="10">
        <f>SUM(C22:G22)</f>
        <v>26203.842000000001</v>
      </c>
      <c r="I22" s="11">
        <f>H22*Commission</f>
        <v>1834.2689400000002</v>
      </c>
      <c r="J22" s="4"/>
      <c r="K22" s="4"/>
    </row>
    <row r="23" spans="1:11" ht="15.6" x14ac:dyDescent="0.3">
      <c r="A23" s="4" t="s">
        <v>24</v>
      </c>
      <c r="B23" s="4" t="s">
        <v>35</v>
      </c>
      <c r="C23" s="8">
        <v>9709.7039999999997</v>
      </c>
      <c r="D23" s="8">
        <v>3710.6640000000002</v>
      </c>
      <c r="E23" s="8">
        <v>11014.382</v>
      </c>
      <c r="F23" s="8">
        <v>791.04</v>
      </c>
      <c r="G23" s="8">
        <v>4700</v>
      </c>
      <c r="H23" s="10">
        <f>SUM(C23:G23)</f>
        <v>29925.79</v>
      </c>
      <c r="I23" s="11">
        <f>H23*Commission</f>
        <v>2094.8053000000004</v>
      </c>
      <c r="J23" s="4"/>
      <c r="K23" s="4"/>
    </row>
    <row r="24" spans="1:11" ht="15.6" x14ac:dyDescent="0.3">
      <c r="A24" s="4" t="s">
        <v>28</v>
      </c>
      <c r="B24" s="4" t="s">
        <v>35</v>
      </c>
      <c r="C24" s="8">
        <v>11219.128000000001</v>
      </c>
      <c r="D24" s="8">
        <v>4267.9040000000005</v>
      </c>
      <c r="E24" s="8">
        <v>12932.422</v>
      </c>
      <c r="F24" s="8">
        <v>828.28399999999999</v>
      </c>
      <c r="G24" s="8">
        <v>1200</v>
      </c>
      <c r="H24" s="10">
        <f>SUM(C24:G24)</f>
        <v>30447.738000000001</v>
      </c>
      <c r="I24" s="11">
        <f>H24*Commission</f>
        <v>2131.3416600000005</v>
      </c>
      <c r="J24" s="4"/>
      <c r="K24" s="4"/>
    </row>
    <row r="25" spans="1:11" ht="15.6" x14ac:dyDescent="0.3">
      <c r="A25" s="4" t="s">
        <v>2</v>
      </c>
      <c r="B25" s="4" t="s">
        <v>37</v>
      </c>
      <c r="C25" s="8">
        <v>547.55999999999995</v>
      </c>
      <c r="D25" s="8">
        <v>1476.1</v>
      </c>
      <c r="E25" s="8">
        <v>735.15</v>
      </c>
      <c r="F25" s="8">
        <v>684.48</v>
      </c>
      <c r="G25" s="8">
        <v>4773.01</v>
      </c>
      <c r="H25" s="10">
        <f>SUM(C25:G25)</f>
        <v>8216.2999999999993</v>
      </c>
      <c r="I25" s="11">
        <f>H25*Commission</f>
        <v>575.14099999999996</v>
      </c>
      <c r="J25" s="4"/>
      <c r="K25" s="4"/>
    </row>
    <row r="26" spans="1:11" ht="15.6" x14ac:dyDescent="0.3">
      <c r="A26" s="4" t="s">
        <v>8</v>
      </c>
      <c r="B26" s="4" t="s">
        <v>37</v>
      </c>
      <c r="C26" s="8">
        <v>3672.0079999999998</v>
      </c>
      <c r="D26" s="8">
        <v>1481.704</v>
      </c>
      <c r="E26" s="8">
        <v>3342.2220000000002</v>
      </c>
      <c r="F26" s="8">
        <v>642.06399999999996</v>
      </c>
      <c r="G26" s="8">
        <v>13020.58</v>
      </c>
      <c r="H26" s="10">
        <f>SUM(C26:G26)</f>
        <v>22158.578000000001</v>
      </c>
      <c r="I26" s="11">
        <f>H26*Commission</f>
        <v>1551.1004600000003</v>
      </c>
      <c r="J26" s="4"/>
      <c r="K26" s="4"/>
    </row>
    <row r="27" spans="1:11" ht="15.6" x14ac:dyDescent="0.3">
      <c r="A27" s="4" t="s">
        <v>12</v>
      </c>
      <c r="B27" s="4" t="s">
        <v>37</v>
      </c>
      <c r="C27" s="8">
        <v>5181.4319999999998</v>
      </c>
      <c r="D27" s="8">
        <v>2038.944</v>
      </c>
      <c r="E27" s="8">
        <v>5260.2619999999997</v>
      </c>
      <c r="F27" s="8">
        <v>679.30799999999999</v>
      </c>
      <c r="G27" s="8">
        <v>10000</v>
      </c>
      <c r="H27" s="10">
        <f>SUM(C27:G27)</f>
        <v>23159.946</v>
      </c>
      <c r="I27" s="11">
        <f>H27*Commission</f>
        <v>1621.19622</v>
      </c>
      <c r="J27" s="4"/>
      <c r="K27" s="4"/>
    </row>
    <row r="28" spans="1:11" ht="15.6" x14ac:dyDescent="0.3">
      <c r="A28" s="4" t="s">
        <v>18</v>
      </c>
      <c r="B28" s="4" t="s">
        <v>37</v>
      </c>
      <c r="C28" s="8">
        <v>7445.5680000000002</v>
      </c>
      <c r="D28" s="8">
        <v>2874.8040000000001</v>
      </c>
      <c r="E28" s="8">
        <v>8137.3220000000001</v>
      </c>
      <c r="F28" s="8">
        <v>735.17399999999998</v>
      </c>
      <c r="G28" s="8">
        <v>34405.94</v>
      </c>
      <c r="H28" s="10">
        <f>SUM(C28:G28)</f>
        <v>53598.808000000005</v>
      </c>
      <c r="I28" s="11">
        <f>H28*Commission</f>
        <v>3751.9165600000006</v>
      </c>
      <c r="J28" s="4"/>
      <c r="K28" s="4"/>
    </row>
    <row r="29" spans="1:11" ht="15.6" x14ac:dyDescent="0.3">
      <c r="A29" s="4" t="s">
        <v>22</v>
      </c>
      <c r="B29" s="4" t="s">
        <v>37</v>
      </c>
      <c r="C29" s="8">
        <v>8954.9920000000002</v>
      </c>
      <c r="D29" s="8">
        <v>3432.0439999999999</v>
      </c>
      <c r="E29" s="8">
        <v>10055.361999999999</v>
      </c>
      <c r="F29" s="8">
        <v>772.41800000000001</v>
      </c>
      <c r="G29" s="8">
        <v>15459</v>
      </c>
      <c r="H29" s="10">
        <f>SUM(C29:G29)</f>
        <v>38673.816000000006</v>
      </c>
      <c r="I29" s="11">
        <f>H29*Commission</f>
        <v>2707.1671200000005</v>
      </c>
      <c r="J29" s="4"/>
      <c r="K29" s="4"/>
    </row>
    <row r="30" spans="1:11" ht="15.6" x14ac:dyDescent="0.3">
      <c r="A30" s="4" t="s">
        <v>26</v>
      </c>
      <c r="B30" s="4" t="s">
        <v>37</v>
      </c>
      <c r="C30" s="8">
        <v>10464.415999999999</v>
      </c>
      <c r="D30" s="8">
        <v>3989.2840000000001</v>
      </c>
      <c r="E30" s="8">
        <v>11973.402</v>
      </c>
      <c r="F30" s="8">
        <v>809.66200000000003</v>
      </c>
      <c r="G30" s="8">
        <v>5100</v>
      </c>
      <c r="H30" s="10">
        <f>SUM(C30:G30)</f>
        <v>32336.763999999999</v>
      </c>
      <c r="I30" s="11">
        <f>H30*Commission</f>
        <v>2263.57348</v>
      </c>
      <c r="J30" s="4"/>
      <c r="K30" s="4"/>
    </row>
    <row r="31" spans="1:11" ht="15.6" x14ac:dyDescent="0.3">
      <c r="A31" s="4" t="s">
        <v>30</v>
      </c>
      <c r="B31" s="4" t="s">
        <v>37</v>
      </c>
      <c r="C31" s="8">
        <v>11973.84</v>
      </c>
      <c r="D31" s="8">
        <v>999.58</v>
      </c>
      <c r="E31" s="8">
        <v>13891.441999999999</v>
      </c>
      <c r="F31" s="8">
        <v>846.90599999999995</v>
      </c>
      <c r="G31" s="8">
        <v>6000</v>
      </c>
      <c r="H31" s="10">
        <f>SUM(C31:G31)</f>
        <v>33711.767999999996</v>
      </c>
      <c r="I31" s="11">
        <f>H31*Commission</f>
        <v>2359.8237599999998</v>
      </c>
      <c r="J31" s="4"/>
      <c r="K31" s="4"/>
    </row>
    <row r="32" spans="1:11" ht="15.6" x14ac:dyDescent="0.3">
      <c r="A32" s="4" t="s">
        <v>51</v>
      </c>
      <c r="B32" s="4" t="s">
        <v>37</v>
      </c>
      <c r="C32" s="8">
        <v>12500</v>
      </c>
      <c r="D32" s="8">
        <v>900</v>
      </c>
      <c r="E32" s="8">
        <v>15200</v>
      </c>
      <c r="F32" s="8">
        <v>800</v>
      </c>
      <c r="G32" s="8">
        <v>5700</v>
      </c>
      <c r="H32" s="10">
        <f>SUM(C32:G32)</f>
        <v>35100</v>
      </c>
      <c r="I32" s="11">
        <f>H32*Commission</f>
        <v>2457.0000000000005</v>
      </c>
      <c r="J32" s="4"/>
      <c r="K32" s="4"/>
    </row>
    <row r="33" spans="1:11" ht="15.6" x14ac:dyDescent="0.3">
      <c r="A33" s="4" t="s">
        <v>1</v>
      </c>
      <c r="B33" s="4" t="s">
        <v>36</v>
      </c>
      <c r="C33" s="8">
        <v>4785.47</v>
      </c>
      <c r="D33" s="8">
        <v>658.48</v>
      </c>
      <c r="E33" s="8">
        <v>963.25</v>
      </c>
      <c r="F33" s="8">
        <v>477.78</v>
      </c>
      <c r="G33" s="8">
        <v>893.14</v>
      </c>
      <c r="H33" s="10">
        <f>SUM(C33:G33)</f>
        <v>7778.1200000000008</v>
      </c>
      <c r="I33" s="11">
        <f>H33*Commission</f>
        <v>544.46840000000009</v>
      </c>
      <c r="J33" s="4"/>
      <c r="K33" s="4"/>
    </row>
    <row r="34" spans="1:11" ht="15.6" x14ac:dyDescent="0.3">
      <c r="A34" s="4" t="s">
        <v>7</v>
      </c>
      <c r="B34" s="4" t="s">
        <v>36</v>
      </c>
      <c r="C34" s="8">
        <v>3294.652</v>
      </c>
      <c r="D34" s="8">
        <v>1342.394</v>
      </c>
      <c r="E34" s="8">
        <v>2862.712</v>
      </c>
      <c r="F34" s="8">
        <v>632.75300000000004</v>
      </c>
      <c r="G34" s="8">
        <v>3000</v>
      </c>
      <c r="H34" s="10">
        <f>SUM(C34:G34)</f>
        <v>11132.510999999999</v>
      </c>
      <c r="I34" s="11">
        <f>H34*Commission</f>
        <v>779.27576999999997</v>
      </c>
      <c r="J34" s="4"/>
      <c r="K34" s="4"/>
    </row>
    <row r="35" spans="1:11" ht="15.6" x14ac:dyDescent="0.3">
      <c r="A35" s="4" t="s">
        <v>11</v>
      </c>
      <c r="B35" s="4" t="s">
        <v>36</v>
      </c>
      <c r="C35" s="8">
        <v>4804.076</v>
      </c>
      <c r="D35" s="8">
        <v>1899.634</v>
      </c>
      <c r="E35" s="8">
        <v>4780.7520000000004</v>
      </c>
      <c r="F35" s="8">
        <v>669.99699999999996</v>
      </c>
      <c r="G35" s="8">
        <v>19436.187999999998</v>
      </c>
      <c r="H35" s="10">
        <f>SUM(C35:G35)</f>
        <v>31590.646999999997</v>
      </c>
      <c r="I35" s="11">
        <f>H35*Commission</f>
        <v>2211.3452900000002</v>
      </c>
      <c r="J35" s="4"/>
      <c r="K35" s="4"/>
    </row>
    <row r="36" spans="1:11" ht="15.6" x14ac:dyDescent="0.3">
      <c r="A36" s="4" t="s">
        <v>15</v>
      </c>
      <c r="B36" s="4" t="s">
        <v>36</v>
      </c>
      <c r="C36" s="8">
        <v>6313.5</v>
      </c>
      <c r="D36" s="8">
        <v>2456.8739999999998</v>
      </c>
      <c r="E36" s="8">
        <v>6698.7920000000004</v>
      </c>
      <c r="F36" s="8">
        <v>707.24099999999999</v>
      </c>
      <c r="G36" s="8">
        <v>27990.331999999999</v>
      </c>
      <c r="H36" s="10">
        <f>SUM(C36:G36)</f>
        <v>44166.739000000001</v>
      </c>
      <c r="I36" s="11">
        <f>H36*Commission</f>
        <v>3091.6717300000005</v>
      </c>
      <c r="J36" s="4"/>
      <c r="K36" s="4"/>
    </row>
    <row r="37" spans="1:11" ht="15.6" x14ac:dyDescent="0.3">
      <c r="A37" s="4" t="s">
        <v>21</v>
      </c>
      <c r="B37" s="4" t="s">
        <v>36</v>
      </c>
      <c r="C37" s="8">
        <v>8577.6360000000004</v>
      </c>
      <c r="D37" s="8">
        <v>3292.7339999999999</v>
      </c>
      <c r="E37" s="8">
        <v>9575.8520000000008</v>
      </c>
      <c r="F37" s="8">
        <v>763.10699999999997</v>
      </c>
      <c r="G37" s="8">
        <v>4500</v>
      </c>
      <c r="H37" s="10">
        <f>SUM(C37:G37)</f>
        <v>26709.329000000002</v>
      </c>
      <c r="I37" s="11">
        <f>H37*Commission</f>
        <v>1869.6530300000004</v>
      </c>
      <c r="J37" s="4"/>
      <c r="K37" s="4"/>
    </row>
    <row r="38" spans="1:11" ht="15.6" x14ac:dyDescent="0.3">
      <c r="A38" s="4" t="s">
        <v>25</v>
      </c>
      <c r="B38" s="4" t="s">
        <v>36</v>
      </c>
      <c r="C38" s="8">
        <v>10087.06</v>
      </c>
      <c r="D38" s="8">
        <v>3849.9740000000002</v>
      </c>
      <c r="E38" s="8">
        <v>11493.892</v>
      </c>
      <c r="F38" s="8">
        <v>800.351</v>
      </c>
      <c r="G38" s="8">
        <v>4900</v>
      </c>
      <c r="H38" s="10">
        <f>SUM(C38:G38)</f>
        <v>31131.276999999998</v>
      </c>
      <c r="I38" s="11">
        <f>H38*Commission</f>
        <v>2179.18939</v>
      </c>
      <c r="J38" s="4"/>
      <c r="K38" s="4"/>
    </row>
    <row r="39" spans="1:11" ht="15.6" x14ac:dyDescent="0.3">
      <c r="A39" s="4" t="s">
        <v>29</v>
      </c>
      <c r="B39" s="4" t="s">
        <v>36</v>
      </c>
      <c r="C39" s="8">
        <v>11596.484</v>
      </c>
      <c r="D39" s="8">
        <v>4407.2139999999999</v>
      </c>
      <c r="E39" s="8">
        <v>13411.932000000001</v>
      </c>
      <c r="F39" s="8">
        <v>837.59500000000003</v>
      </c>
      <c r="G39" s="8">
        <v>3600</v>
      </c>
      <c r="H39" s="10">
        <f>SUM(C39:G39)</f>
        <v>33853.225000000006</v>
      </c>
      <c r="I39" s="11">
        <f>H39*Commission</f>
        <v>2369.7257500000005</v>
      </c>
      <c r="J39" s="4"/>
      <c r="K39" s="4"/>
    </row>
    <row r="40" spans="1:11" ht="15.6" x14ac:dyDescent="0.3">
      <c r="A40" s="4" t="s">
        <v>52</v>
      </c>
      <c r="B40" s="4"/>
      <c r="C40" s="11">
        <f>SUBTOTAL(101,Week6Sales53[Monday])</f>
        <v>6884.4941333333327</v>
      </c>
      <c r="D40" s="11">
        <f>SUBTOTAL(101,Week6Sales53[Tuesday])</f>
        <v>2421.4130666666674</v>
      </c>
      <c r="E40" s="11">
        <f>SUBTOTAL(101,Week6Sales53[Wednesday])</f>
        <v>7445.6919333333335</v>
      </c>
      <c r="F40" s="11">
        <f>SUBTOTAL(101,Week6Sales53[Thursday])</f>
        <v>719.33359999999982</v>
      </c>
      <c r="G40" s="11">
        <f>SUBTOTAL(101,Week6Sales53[Friday])</f>
        <v>10900.777000000002</v>
      </c>
      <c r="H40" s="11">
        <f>SUBTOTAL(101,Week6Sales53[Total])</f>
        <v>28371.709733333329</v>
      </c>
      <c r="I40" s="11">
        <f>SUBTOTAL(101,Week6Sales53[Commission])</f>
        <v>1986.0196813333334</v>
      </c>
      <c r="J40" s="4"/>
      <c r="K40" s="4"/>
    </row>
  </sheetData>
  <mergeCells count="3">
    <mergeCell ref="A1:I1"/>
    <mergeCell ref="A2:I2"/>
    <mergeCell ref="A3:I3"/>
  </mergeCells>
  <conditionalFormatting sqref="A10:A39">
    <cfRule type="duplicateValues" dxfId="21" priority="2"/>
  </conditionalFormatting>
  <conditionalFormatting sqref="C11:G39">
    <cfRule type="cellIs" dxfId="20" priority="1" operator="greaterThan">
      <formula>10000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 and Use Functions</vt:lpstr>
      <vt:lpstr>Create and Modify a Table</vt:lpstr>
      <vt:lpstr>Create and Modify a Chart</vt:lpstr>
    </vt:vector>
  </TitlesOfParts>
  <Company>Velsoft Training Materials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2013 Core Essentials</dc:title>
  <dc:creator>Velsoft Training Materials Inc.</dc:creator>
  <cp:lastModifiedBy>Stephanie Hutcheson</cp:lastModifiedBy>
  <dcterms:created xsi:type="dcterms:W3CDTF">2013-01-10T08:27:54Z</dcterms:created>
  <dcterms:modified xsi:type="dcterms:W3CDTF">2022-07-29T19:49:54Z</dcterms:modified>
</cp:coreProperties>
</file>